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46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J63" i="1" l="1"/>
  <c r="AJ62" i="1"/>
  <c r="AJ61" i="1"/>
  <c r="AI58" i="1"/>
  <c r="AH58" i="1"/>
  <c r="AJ58" i="1" s="1"/>
  <c r="U58" i="1"/>
  <c r="AI57" i="1"/>
  <c r="AH57" i="1"/>
  <c r="AJ57" i="1" s="1"/>
  <c r="U57" i="1"/>
  <c r="AI56" i="1"/>
  <c r="AH56" i="1"/>
  <c r="AJ56" i="1" s="1"/>
  <c r="U56" i="1"/>
  <c r="AI55" i="1"/>
  <c r="AH55" i="1"/>
  <c r="AJ55" i="1" s="1"/>
  <c r="U55" i="1"/>
  <c r="AI54" i="1"/>
  <c r="AH54" i="1"/>
  <c r="AJ54" i="1" s="1"/>
  <c r="U54" i="1"/>
  <c r="AI53" i="1"/>
  <c r="AH53" i="1"/>
  <c r="AJ53" i="1" s="1"/>
  <c r="U53" i="1"/>
  <c r="AI52" i="1"/>
  <c r="AH52" i="1"/>
  <c r="AJ52" i="1" s="1"/>
  <c r="U52" i="1"/>
  <c r="AI51" i="1"/>
  <c r="AH51" i="1"/>
  <c r="AJ51" i="1" s="1"/>
  <c r="U51" i="1"/>
  <c r="AI50" i="1"/>
  <c r="AH50" i="1"/>
  <c r="AJ50" i="1" s="1"/>
  <c r="AI49" i="1"/>
  <c r="AH49" i="1"/>
  <c r="AJ49" i="1" s="1"/>
  <c r="U49" i="1"/>
  <c r="AI48" i="1"/>
  <c r="AH48" i="1"/>
  <c r="AJ48" i="1" s="1"/>
  <c r="U48" i="1"/>
  <c r="AI47" i="1"/>
  <c r="AH47" i="1"/>
  <c r="AJ47" i="1" s="1"/>
  <c r="U47" i="1"/>
  <c r="AI46" i="1"/>
  <c r="AH46" i="1"/>
  <c r="AJ46" i="1" s="1"/>
  <c r="U46" i="1"/>
  <c r="AI45" i="1"/>
  <c r="AH45" i="1"/>
  <c r="AJ45" i="1" s="1"/>
  <c r="U45" i="1"/>
  <c r="AI44" i="1"/>
  <c r="AH44" i="1"/>
  <c r="AJ44" i="1" s="1"/>
  <c r="U44" i="1"/>
  <c r="AI43" i="1"/>
  <c r="AH43" i="1"/>
  <c r="AJ43" i="1" s="1"/>
  <c r="U43" i="1"/>
  <c r="AI42" i="1"/>
  <c r="AH42" i="1"/>
  <c r="AJ42" i="1" s="1"/>
  <c r="U42" i="1"/>
  <c r="AI41" i="1"/>
  <c r="AH41" i="1"/>
  <c r="AJ41" i="1" s="1"/>
  <c r="U41" i="1"/>
  <c r="AI40" i="1"/>
  <c r="AH40" i="1"/>
  <c r="AJ40" i="1" s="1"/>
  <c r="U40" i="1"/>
  <c r="AI39" i="1"/>
  <c r="AH39" i="1"/>
  <c r="AJ39" i="1" s="1"/>
  <c r="U39" i="1"/>
  <c r="AI38" i="1"/>
  <c r="AH38" i="1"/>
  <c r="AJ38" i="1" s="1"/>
  <c r="U38" i="1"/>
  <c r="AI37" i="1"/>
  <c r="AH37" i="1"/>
  <c r="AJ37" i="1" s="1"/>
  <c r="U37" i="1"/>
  <c r="AI36" i="1"/>
  <c r="AH36" i="1"/>
  <c r="AJ36" i="1" s="1"/>
  <c r="U36" i="1"/>
  <c r="AI35" i="1"/>
  <c r="AH35" i="1"/>
  <c r="AJ35" i="1" s="1"/>
  <c r="U35" i="1"/>
  <c r="AI34" i="1"/>
  <c r="AH34" i="1"/>
  <c r="AJ34" i="1" s="1"/>
  <c r="U34" i="1"/>
  <c r="AI33" i="1"/>
  <c r="AH33" i="1"/>
  <c r="AJ33" i="1" s="1"/>
  <c r="U33" i="1"/>
  <c r="AI32" i="1"/>
  <c r="AH32" i="1"/>
  <c r="AJ32" i="1" s="1"/>
  <c r="U32" i="1"/>
  <c r="AI31" i="1"/>
  <c r="AH31" i="1"/>
  <c r="AJ31" i="1" s="1"/>
  <c r="U31" i="1"/>
  <c r="AI30" i="1"/>
  <c r="AH30" i="1"/>
  <c r="AJ30" i="1" s="1"/>
  <c r="U30" i="1"/>
  <c r="AI29" i="1"/>
  <c r="AH29" i="1"/>
  <c r="AJ29" i="1" s="1"/>
  <c r="U29" i="1"/>
  <c r="AI28" i="1"/>
  <c r="AH28" i="1"/>
  <c r="AJ28" i="1" s="1"/>
  <c r="U28" i="1"/>
  <c r="AI27" i="1"/>
  <c r="AH27" i="1"/>
  <c r="AJ27" i="1" s="1"/>
  <c r="U27" i="1"/>
  <c r="AI26" i="1"/>
  <c r="AH26" i="1"/>
  <c r="AJ26" i="1" s="1"/>
  <c r="U26" i="1"/>
  <c r="AI25" i="1"/>
  <c r="AH25" i="1"/>
  <c r="AJ25" i="1" s="1"/>
  <c r="U25" i="1"/>
  <c r="AI24" i="1"/>
  <c r="AH24" i="1"/>
  <c r="AJ24" i="1" s="1"/>
  <c r="U24" i="1"/>
  <c r="AI23" i="1"/>
  <c r="AH23" i="1"/>
  <c r="AJ23" i="1" s="1"/>
  <c r="U23" i="1"/>
  <c r="AI22" i="1"/>
  <c r="AH22" i="1"/>
  <c r="AJ22" i="1" s="1"/>
  <c r="U22" i="1"/>
  <c r="AI21" i="1"/>
  <c r="AH21" i="1"/>
  <c r="AJ21" i="1" s="1"/>
  <c r="U21" i="1"/>
  <c r="AI20" i="1"/>
  <c r="AH20" i="1"/>
  <c r="AJ20" i="1" s="1"/>
  <c r="U20" i="1"/>
  <c r="AI19" i="1"/>
  <c r="AH19" i="1"/>
  <c r="AJ19" i="1" s="1"/>
  <c r="U19" i="1"/>
  <c r="AI18" i="1"/>
  <c r="AH18" i="1"/>
  <c r="AJ18" i="1" s="1"/>
  <c r="U18" i="1"/>
  <c r="AI17" i="1"/>
  <c r="AH17" i="1"/>
  <c r="AJ17" i="1" s="1"/>
  <c r="U17" i="1"/>
  <c r="AI16" i="1"/>
  <c r="AH16" i="1"/>
  <c r="AJ16" i="1" s="1"/>
  <c r="U16" i="1"/>
  <c r="AI15" i="1"/>
  <c r="AH15" i="1"/>
  <c r="AJ15" i="1" s="1"/>
  <c r="U15" i="1"/>
  <c r="AI14" i="1"/>
  <c r="AH14" i="1"/>
  <c r="AJ14" i="1" s="1"/>
  <c r="U14" i="1"/>
  <c r="AI13" i="1"/>
  <c r="AH13" i="1"/>
  <c r="AJ13" i="1" s="1"/>
  <c r="U13" i="1"/>
  <c r="AI12" i="1"/>
  <c r="AH12" i="1"/>
  <c r="AJ12" i="1" s="1"/>
  <c r="U12" i="1"/>
  <c r="AI11" i="1"/>
  <c r="AH11" i="1"/>
  <c r="AJ11" i="1" s="1"/>
  <c r="U11" i="1"/>
  <c r="AI10" i="1"/>
  <c r="AH10" i="1"/>
  <c r="AJ10" i="1" s="1"/>
  <c r="U10" i="1"/>
  <c r="AI9" i="1"/>
  <c r="AH9" i="1"/>
  <c r="AJ9" i="1" s="1"/>
  <c r="U9" i="1"/>
  <c r="AI8" i="1"/>
  <c r="AH8" i="1"/>
  <c r="AJ8" i="1" s="1"/>
  <c r="U8" i="1"/>
  <c r="AI7" i="1"/>
  <c r="AH7" i="1"/>
  <c r="AJ7" i="1" s="1"/>
  <c r="U7" i="1"/>
  <c r="AI6" i="1"/>
  <c r="AH6" i="1"/>
  <c r="AJ6" i="1" s="1"/>
  <c r="U6" i="1"/>
  <c r="AI5" i="1"/>
  <c r="AH5" i="1"/>
  <c r="AJ5" i="1" s="1"/>
  <c r="U5" i="1"/>
  <c r="AI4" i="1"/>
  <c r="AH4" i="1"/>
  <c r="AJ4" i="1" s="1"/>
  <c r="U4" i="1"/>
  <c r="AI3" i="1"/>
  <c r="AH3" i="1"/>
  <c r="AJ3" i="1" s="1"/>
  <c r="U3" i="1"/>
  <c r="AJ64" i="1" l="1"/>
</calcChain>
</file>

<file path=xl/sharedStrings.xml><?xml version="1.0" encoding="utf-8"?>
<sst xmlns="http://schemas.openxmlformats.org/spreadsheetml/2006/main" count="344" uniqueCount="206">
  <si>
    <t>POTENCIA A CONTRATAR (kW)</t>
  </si>
  <si>
    <t>ENERGIA A CONSUMIR (kWh)</t>
  </si>
  <si>
    <t>PRECIO POTENCIA (€/kW.año)</t>
  </si>
  <si>
    <t>PRECIO ENERGIA (€/kWh)</t>
  </si>
  <si>
    <t>PRECIO TOTAL (€)</t>
  </si>
  <si>
    <t>LOTE</t>
  </si>
  <si>
    <t>CUPS</t>
  </si>
  <si>
    <t>Empresa Distribuidora</t>
  </si>
  <si>
    <t>Instalación</t>
  </si>
  <si>
    <t>Dirección</t>
  </si>
  <si>
    <t>C.P.</t>
  </si>
  <si>
    <t>V</t>
  </si>
  <si>
    <t xml:space="preserve"> TARIFA DE ACCESO</t>
  </si>
  <si>
    <t>P1</t>
  </si>
  <si>
    <t>P2</t>
  </si>
  <si>
    <t>P3</t>
  </si>
  <si>
    <t>P4</t>
  </si>
  <si>
    <t>P5</t>
  </si>
  <si>
    <t>P6</t>
  </si>
  <si>
    <t>Total</t>
  </si>
  <si>
    <t>Potencia</t>
  </si>
  <si>
    <t>Energia</t>
  </si>
  <si>
    <t>LOTE 1</t>
  </si>
  <si>
    <t>ES0021000006658091YW</t>
  </si>
  <si>
    <t>Iberdrola Distrib.S.A.</t>
  </si>
  <si>
    <t>EDAR Arazuri</t>
  </si>
  <si>
    <t>6.2</t>
  </si>
  <si>
    <t>LOTE 2</t>
  </si>
  <si>
    <t>ES0021000006658849QR</t>
  </si>
  <si>
    <t>CH Eguillor</t>
  </si>
  <si>
    <t>ES0021000011868639RS</t>
  </si>
  <si>
    <t>ETAP Tiebas</t>
  </si>
  <si>
    <t>6.1</t>
  </si>
  <si>
    <t>ES0021000016465004LZ</t>
  </si>
  <si>
    <t>Central Neumática Ripagaina</t>
  </si>
  <si>
    <t>ES0021000006536725LF</t>
  </si>
  <si>
    <t>CTRU Gongora</t>
  </si>
  <si>
    <t>3.1</t>
  </si>
  <si>
    <t>ES0021000006539638FE</t>
  </si>
  <si>
    <t>Bombeo Zolina</t>
  </si>
  <si>
    <t>ES0021000006594341VP</t>
  </si>
  <si>
    <t>Bombeo Olaz</t>
  </si>
  <si>
    <t>ES0021000006596136AD</t>
  </si>
  <si>
    <t>Bombeo Noain</t>
  </si>
  <si>
    <t>ES0021000006609258KK</t>
  </si>
  <si>
    <t>CH Eugi</t>
  </si>
  <si>
    <t>ES0021000006609712HS</t>
  </si>
  <si>
    <t>ETAP Urtasun</t>
  </si>
  <si>
    <t>ES0021000006624328XA</t>
  </si>
  <si>
    <t>Bombeo Sarasa</t>
  </si>
  <si>
    <t>ES0021000006654197CH</t>
  </si>
  <si>
    <t>Cloración Ostiz</t>
  </si>
  <si>
    <t>ES0021000006753994NH</t>
  </si>
  <si>
    <t>Deposito Mendillorri</t>
  </si>
  <si>
    <t>ES0021000006753995NL</t>
  </si>
  <si>
    <t>Depósito Polvorín</t>
  </si>
  <si>
    <t>ES0021000006841801NB</t>
  </si>
  <si>
    <t>Sifón C-15</t>
  </si>
  <si>
    <t>ES0021000010630532JK</t>
  </si>
  <si>
    <t>Bombeo Imarcoain-Tiebas</t>
  </si>
  <si>
    <t>ES0203000000180058BP</t>
  </si>
  <si>
    <t>Electra Valdizarbe S.A.</t>
  </si>
  <si>
    <t>Depósito Gazolaz</t>
  </si>
  <si>
    <t>ES0203000000330028EH</t>
  </si>
  <si>
    <t>Manantial Arteta</t>
  </si>
  <si>
    <t>ES0203000000330053TC</t>
  </si>
  <si>
    <t>Bombeo Valle Goñi</t>
  </si>
  <si>
    <t>ES0203000000360132CS</t>
  </si>
  <si>
    <t>Bombeo Belascoain</t>
  </si>
  <si>
    <t>Paraje Txurdana s/n Belascoain</t>
  </si>
  <si>
    <t>3.1A</t>
  </si>
  <si>
    <t>ES0203000000430035TK</t>
  </si>
  <si>
    <t>ETAP Egillor</t>
  </si>
  <si>
    <t>LOTE 3</t>
  </si>
  <si>
    <t>ES0021000006592609BR</t>
  </si>
  <si>
    <t>Bombeo Depósito Irigaray</t>
  </si>
  <si>
    <t>3.0A</t>
  </si>
  <si>
    <t>ES0021000006594645FJ</t>
  </si>
  <si>
    <t>Bombeo Elorz-Yarnoz</t>
  </si>
  <si>
    <t>ES0021000006597253ME</t>
  </si>
  <si>
    <t>Bombeo Torres-Zulueta</t>
  </si>
  <si>
    <t>ES0021000006610297KW</t>
  </si>
  <si>
    <t>Bombeo Oricain</t>
  </si>
  <si>
    <t>ES0021000006618163HW</t>
  </si>
  <si>
    <t>Bombeo Salinas</t>
  </si>
  <si>
    <t>ES0021000006658526WT</t>
  </si>
  <si>
    <t>Bombeo Residual Ororbia</t>
  </si>
  <si>
    <t>ES0021000006688470SK</t>
  </si>
  <si>
    <t>Oficinas Chinchilla</t>
  </si>
  <si>
    <t>ES0021000006689858FY</t>
  </si>
  <si>
    <t>Oficinas Hnos Imaz 2ª Planta</t>
  </si>
  <si>
    <t>ES0021000006689893PH</t>
  </si>
  <si>
    <t>Oficinas Hnos Imaz 1ª Planta</t>
  </si>
  <si>
    <t>ES0021000006718234ET</t>
  </si>
  <si>
    <t>Oficinas Navas de Tolosa</t>
  </si>
  <si>
    <t>ES0021000006726919PZ</t>
  </si>
  <si>
    <t>Taller Agustinos</t>
  </si>
  <si>
    <t>ES0021000006843380NA</t>
  </si>
  <si>
    <t>Bombeo Añezcar</t>
  </si>
  <si>
    <t>ES0021000006843660RF</t>
  </si>
  <si>
    <t>Bombeo Ballariain</t>
  </si>
  <si>
    <t>ES0021000006849723BK</t>
  </si>
  <si>
    <t>Bombeo Beriain</t>
  </si>
  <si>
    <t>ES0021000011246405LT</t>
  </si>
  <si>
    <t>Bombeo Olloki</t>
  </si>
  <si>
    <t>ES0021000013485986XW</t>
  </si>
  <si>
    <t>Batan Villava</t>
  </si>
  <si>
    <t>ES0021000013580034MA</t>
  </si>
  <si>
    <t>Bombeo Larrayoz-Osacar</t>
  </si>
  <si>
    <t>ES0021000016661596BW</t>
  </si>
  <si>
    <t>Molino San Andrés</t>
  </si>
  <si>
    <t>ES0021000017251326YN</t>
  </si>
  <si>
    <t>Bombeo Artica</t>
  </si>
  <si>
    <t>ES0021000018386387ET</t>
  </si>
  <si>
    <t>CH San Andrés</t>
  </si>
  <si>
    <t>ES0203000000080041DH</t>
  </si>
  <si>
    <t>Bombeo Muru-Astrain Astrain</t>
  </si>
  <si>
    <t>ES0203000000130128WB</t>
  </si>
  <si>
    <t>Bombeo Residual Paternain</t>
  </si>
  <si>
    <t>ES0203000000150026QZ</t>
  </si>
  <si>
    <t>Depósito y Bombeo Arlegui</t>
  </si>
  <si>
    <t>ES0203000000160046SY</t>
  </si>
  <si>
    <t>GP Zariquiegui</t>
  </si>
  <si>
    <t>ES0203000000240034CT</t>
  </si>
  <si>
    <t>Bombeo Urdanoz</t>
  </si>
  <si>
    <t>Urdanoz s/n Valle de Goñi</t>
  </si>
  <si>
    <t>ES0203000000380116SN</t>
  </si>
  <si>
    <t>Bombeo Ciriza</t>
  </si>
  <si>
    <t>ES0021000013487028DD</t>
  </si>
  <si>
    <t>Parque Fluvial Villava</t>
  </si>
  <si>
    <t>2.1 DHA</t>
  </si>
  <si>
    <t>0</t>
  </si>
  <si>
    <t>ES0021000006567324SQ</t>
  </si>
  <si>
    <t>Depósito Burlada</t>
  </si>
  <si>
    <t>2.1A</t>
  </si>
  <si>
    <t>ES0021000006592465GH</t>
  </si>
  <si>
    <t>Bombeo Alzuza</t>
  </si>
  <si>
    <t>Grupo Errikotxiki, 8-bis, Bajo 1 Alzuza 31486 Egües</t>
  </si>
  <si>
    <t>ES0021000006594777JF</t>
  </si>
  <si>
    <t>Bombeo Residual Imarcoain</t>
  </si>
  <si>
    <t>ES0021000006609082ZY</t>
  </si>
  <si>
    <t>Depósito Eskirotz-Ilarratz</t>
  </si>
  <si>
    <t>ES0021000011216696SF</t>
  </si>
  <si>
    <t>Parque Fluvial Burlada</t>
  </si>
  <si>
    <t>ES0021000011238190YL</t>
  </si>
  <si>
    <t>Sifón Burlada</t>
  </si>
  <si>
    <t>ES0203000000010291JG</t>
  </si>
  <si>
    <t>EDAR Etxauri</t>
  </si>
  <si>
    <t>ES0203000000370132HX</t>
  </si>
  <si>
    <t>EDAR Ibero</t>
  </si>
  <si>
    <t>TOTAL LOTE 1</t>
  </si>
  <si>
    <t>TOTAL LOTE 2</t>
  </si>
  <si>
    <t>TOTAL LOTE 3</t>
  </si>
  <si>
    <t>TOTAL CONTRATO 2012/789</t>
  </si>
  <si>
    <t>C/ Depuradorfa, 1, Bajo 1 Olza</t>
  </si>
  <si>
    <t>C/ Central Hidráulica s/n, Bajo 1 Ollo</t>
  </si>
  <si>
    <t>Para Los Ariscos, prox 0, Bajo Tiebas</t>
  </si>
  <si>
    <t>Urb. Ripagaina, 105 Bajo Huarte</t>
  </si>
  <si>
    <t>Ctra Labiano, 90, Bajo 1 Aranguren</t>
  </si>
  <si>
    <t>C/ del Concejo s/n bajo 2 Aranguren</t>
  </si>
  <si>
    <t>Ctra Pamplona-Huarte, 1, Bajo 1 Egüés</t>
  </si>
  <si>
    <t>C/ Real, 74, Bajo 1 Noain- Valle de Elorz</t>
  </si>
  <si>
    <t>C/ Minicentral 1, Bajo 1 Esteribar</t>
  </si>
  <si>
    <t>Ctra Francia, s/n, Bajo 1 Esteribar</t>
  </si>
  <si>
    <t>C/Junto Peaje Autopista, 1, Bajo 1 Iza</t>
  </si>
  <si>
    <t>Ctra Lizaso, s/n, Bajo 1 Odieta</t>
  </si>
  <si>
    <t>C/ Mendillorri, 2, Bajo 1 Pamplona</t>
  </si>
  <si>
    <t>C/ Monte San Cristóbal, s/n, Bajo 1 Pamplona</t>
  </si>
  <si>
    <t>C/ Variante Oeste, s/n, Bajo 1 Barañain</t>
  </si>
  <si>
    <t>C/ San Martín, 60-1, Bajo 2 Noain-Valle de Elorz</t>
  </si>
  <si>
    <t xml:space="preserve">Depósito de Aguas 1-0 -  - Cizur                               </t>
  </si>
  <si>
    <t>C/ Pueblo 900-0 Manantial de Arteta</t>
  </si>
  <si>
    <t>C/ Pueblo 901-0 Estación de Bombeo</t>
  </si>
  <si>
    <t>C/ San Miguel 900-0 ETAP Egillor</t>
  </si>
  <si>
    <t>Badostain,  Con. Monte Campamento 1 Bajo 2</t>
  </si>
  <si>
    <t>Noain– Ctra. Jaca Km 12,8 Bajo 1 Elorz</t>
  </si>
  <si>
    <t>Torres, Caseta Bombas Pol. Industrial s/n</t>
  </si>
  <si>
    <t>Oricain, C/ Santiago Apostol 32, Bajo 1</t>
  </si>
  <si>
    <t>Salinas de Pamplona – C/Bomba1, Bajo 1 Galar</t>
  </si>
  <si>
    <t>Ororbia- Ctra. Astrain 2 Bajo 3</t>
  </si>
  <si>
    <t>Gral. Chinchilla 7 , Oficinas</t>
  </si>
  <si>
    <t>Hnos. Imaz – Oficinas (2º.C)</t>
  </si>
  <si>
    <t>Hnos. Imaz 1– Oficinas</t>
  </si>
  <si>
    <t>Navas de Tolosa, 29, Bajo 1</t>
  </si>
  <si>
    <t>Pgno Agustinos calle D, Bajo</t>
  </si>
  <si>
    <t>Añezcar-Berrioplano. C/ Ventas 5-1 Bombeo</t>
  </si>
  <si>
    <t>Ballariain, C/Pueblo, 97, bajo-Bombeo</t>
  </si>
  <si>
    <t>Beriain, Polg. Morea Norte, prox 12 Bajo 1</t>
  </si>
  <si>
    <t>Olloki - San Adrián 1 bis bajo</t>
  </si>
  <si>
    <t>Villava-C/Mayor, 64 bajo</t>
  </si>
  <si>
    <t>Larráyoz - Bombeo C/San Esteban 24-bajo</t>
  </si>
  <si>
    <t>C/ San Andrés, s/n Bajo Villava</t>
  </si>
  <si>
    <t>C/ Artika Bide, 5, Bajo 1 Berriozar</t>
  </si>
  <si>
    <t>Muru-Astrain, Camino Larraya</t>
  </si>
  <si>
    <t>Paternain, C/ Rotonda s/n</t>
  </si>
  <si>
    <t>Arletgui</t>
  </si>
  <si>
    <t>Zariquiegui, Parcela U.E.7.3</t>
  </si>
  <si>
    <t>Ciriza, Estación Bombeo</t>
  </si>
  <si>
    <t>Villava -c/Pedro de Atarrabia, prox. 17</t>
  </si>
  <si>
    <t>Burlada -Depósito de las Ripas, 2</t>
  </si>
  <si>
    <t>Imarcoain (V.Elorz), San Martin, 60</t>
  </si>
  <si>
    <t>Uurdaitz, C/San Miguel, s/n, Bajo 31698 Esteribar</t>
  </si>
  <si>
    <t>Burlada, C/Nogalera, prox - bajo 1</t>
  </si>
  <si>
    <t>Burlada Prolongación c/ Soto, 11 Sf.C-5</t>
  </si>
  <si>
    <t>Etxauri, PG2</t>
  </si>
  <si>
    <t>Ibero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</si>
</sst>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3" fillId="4" borderId="0" xfId="0" applyFont="1" applyFill="1" applyBorder="1"/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/>
    <xf numFmtId="164" fontId="4" fillId="3" borderId="24" xfId="0" applyNumberFormat="1" applyFont="1" applyFill="1" applyBorder="1"/>
    <xf numFmtId="164" fontId="4" fillId="3" borderId="23" xfId="0" applyNumberFormat="1" applyFont="1" applyFill="1" applyBorder="1"/>
    <xf numFmtId="165" fontId="4" fillId="3" borderId="22" xfId="0" applyNumberFormat="1" applyFont="1" applyFill="1" applyBorder="1"/>
    <xf numFmtId="165" fontId="4" fillId="3" borderId="24" xfId="0" applyNumberFormat="1" applyFont="1" applyFill="1" applyBorder="1"/>
    <xf numFmtId="165" fontId="4" fillId="3" borderId="25" xfId="0" applyNumberFormat="1" applyFont="1" applyFill="1" applyBorder="1"/>
    <xf numFmtId="0" fontId="5" fillId="0" borderId="0" xfId="0" applyFont="1" applyFill="1" applyBorder="1"/>
    <xf numFmtId="164" fontId="4" fillId="3" borderId="29" xfId="0" applyNumberFormat="1" applyFont="1" applyFill="1" applyBorder="1"/>
    <xf numFmtId="164" fontId="4" fillId="3" borderId="31" xfId="0" applyNumberFormat="1" applyFont="1" applyFill="1" applyBorder="1"/>
    <xf numFmtId="164" fontId="4" fillId="3" borderId="30" xfId="0" applyNumberFormat="1" applyFont="1" applyFill="1" applyBorder="1"/>
    <xf numFmtId="165" fontId="4" fillId="3" borderId="29" xfId="0" applyNumberFormat="1" applyFont="1" applyFill="1" applyBorder="1"/>
    <xf numFmtId="165" fontId="4" fillId="3" borderId="31" xfId="0" applyNumberFormat="1" applyFont="1" applyFill="1" applyBorder="1"/>
    <xf numFmtId="165" fontId="4" fillId="3" borderId="32" xfId="0" applyNumberFormat="1" applyFont="1" applyFill="1" applyBorder="1"/>
    <xf numFmtId="164" fontId="4" fillId="3" borderId="14" xfId="0" applyNumberFormat="1" applyFont="1" applyFill="1" applyBorder="1"/>
    <xf numFmtId="164" fontId="4" fillId="3" borderId="15" xfId="0" applyNumberFormat="1" applyFont="1" applyFill="1" applyBorder="1"/>
    <xf numFmtId="164" fontId="4" fillId="3" borderId="16" xfId="0" applyNumberFormat="1" applyFont="1" applyFill="1" applyBorder="1"/>
    <xf numFmtId="165" fontId="4" fillId="3" borderId="14" xfId="0" applyNumberFormat="1" applyFont="1" applyFill="1" applyBorder="1"/>
    <xf numFmtId="165" fontId="4" fillId="3" borderId="15" xfId="0" applyNumberFormat="1" applyFont="1" applyFill="1" applyBorder="1"/>
    <xf numFmtId="165" fontId="4" fillId="3" borderId="36" xfId="0" applyNumberFormat="1" applyFont="1" applyFill="1" applyBorder="1"/>
    <xf numFmtId="164" fontId="4" fillId="3" borderId="12" xfId="0" applyNumberFormat="1" applyFont="1" applyFill="1" applyBorder="1"/>
    <xf numFmtId="164" fontId="4" fillId="3" borderId="18" xfId="0" applyNumberFormat="1" applyFont="1" applyFill="1" applyBorder="1"/>
    <xf numFmtId="164" fontId="4" fillId="3" borderId="13" xfId="0" applyNumberFormat="1" applyFont="1" applyFill="1" applyBorder="1"/>
    <xf numFmtId="165" fontId="4" fillId="3" borderId="12" xfId="0" applyNumberFormat="1" applyFont="1" applyFill="1" applyBorder="1"/>
    <xf numFmtId="165" fontId="4" fillId="3" borderId="18" xfId="0" applyNumberFormat="1" applyFont="1" applyFill="1" applyBorder="1"/>
    <xf numFmtId="165" fontId="4" fillId="3" borderId="19" xfId="0" applyNumberFormat="1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165" fontId="6" fillId="0" borderId="0" xfId="0" applyNumberFormat="1" applyFont="1"/>
    <xf numFmtId="0" fontId="6" fillId="0" borderId="31" xfId="0" applyFont="1" applyBorder="1"/>
    <xf numFmtId="165" fontId="6" fillId="0" borderId="31" xfId="0" applyNumberFormat="1" applyFont="1" applyBorder="1"/>
    <xf numFmtId="9" fontId="0" fillId="0" borderId="0" xfId="1" applyFont="1"/>
    <xf numFmtId="0" fontId="2" fillId="5" borderId="10" xfId="0" applyNumberFormat="1" applyFont="1" applyFill="1" applyBorder="1" applyAlignment="1">
      <alignment horizontal="center" vertical="center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/>
    </xf>
    <xf numFmtId="0" fontId="2" fillId="5" borderId="11" xfId="0" applyNumberFormat="1" applyFont="1" applyFill="1" applyBorder="1" applyAlignment="1">
      <alignment horizontal="center" vertical="center"/>
    </xf>
    <xf numFmtId="0" fontId="2" fillId="5" borderId="12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5" borderId="16" xfId="0" applyNumberFormat="1" applyFont="1" applyFill="1" applyBorder="1" applyAlignment="1">
      <alignment horizontal="center" vertical="center" wrapText="1"/>
    </xf>
    <xf numFmtId="0" fontId="2" fillId="5" borderId="17" xfId="0" applyNumberFormat="1" applyFont="1" applyFill="1" applyBorder="1" applyAlignment="1">
      <alignment horizontal="center" vertical="center" wrapText="1"/>
    </xf>
    <xf numFmtId="0" fontId="6" fillId="5" borderId="20" xfId="0" applyNumberFormat="1" applyFont="1" applyFill="1" applyBorder="1" applyAlignment="1">
      <alignment horizontal="center" vertical="center"/>
    </xf>
    <xf numFmtId="0" fontId="4" fillId="5" borderId="20" xfId="0" applyNumberFormat="1" applyFont="1" applyFill="1" applyBorder="1" applyAlignment="1">
      <alignment horizontal="left" vertical="center"/>
    </xf>
    <xf numFmtId="0" fontId="4" fillId="5" borderId="21" xfId="0" applyNumberFormat="1" applyFont="1" applyFill="1" applyBorder="1" applyAlignment="1">
      <alignment horizontal="left" vertical="center"/>
    </xf>
    <xf numFmtId="0" fontId="4" fillId="5" borderId="22" xfId="0" applyNumberFormat="1" applyFont="1" applyFill="1" applyBorder="1" applyAlignment="1">
      <alignment horizontal="left" vertical="center"/>
    </xf>
    <xf numFmtId="0" fontId="4" fillId="5" borderId="22" xfId="0" applyNumberFormat="1" applyFont="1" applyFill="1" applyBorder="1" applyAlignment="1">
      <alignment horizontal="center" vertical="center"/>
    </xf>
    <xf numFmtId="0" fontId="4" fillId="5" borderId="21" xfId="0" applyNumberFormat="1" applyFont="1" applyFill="1" applyBorder="1" applyAlignment="1">
      <alignment horizontal="center" vertical="center"/>
    </xf>
    <xf numFmtId="3" fontId="4" fillId="5" borderId="23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3" fontId="4" fillId="5" borderId="22" xfId="0" applyNumberFormat="1" applyFont="1" applyFill="1" applyBorder="1"/>
    <xf numFmtId="3" fontId="4" fillId="5" borderId="24" xfId="0" applyNumberFormat="1" applyFont="1" applyFill="1" applyBorder="1"/>
    <xf numFmtId="3" fontId="4" fillId="5" borderId="21" xfId="0" applyNumberFormat="1" applyFont="1" applyFill="1" applyBorder="1"/>
    <xf numFmtId="0" fontId="4" fillId="5" borderId="27" xfId="0" applyNumberFormat="1" applyFont="1" applyFill="1" applyBorder="1" applyAlignment="1">
      <alignment horizontal="left" vertical="center"/>
    </xf>
    <xf numFmtId="0" fontId="4" fillId="5" borderId="28" xfId="0" applyNumberFormat="1" applyFont="1" applyFill="1" applyBorder="1" applyAlignment="1">
      <alignment horizontal="left" vertical="center"/>
    </xf>
    <xf numFmtId="0" fontId="4" fillId="5" borderId="29" xfId="0" applyNumberFormat="1" applyFont="1" applyFill="1" applyBorder="1" applyAlignment="1">
      <alignment horizontal="left" vertical="center"/>
    </xf>
    <xf numFmtId="0" fontId="4" fillId="5" borderId="29" xfId="0" applyNumberFormat="1" applyFont="1" applyFill="1" applyBorder="1" applyAlignment="1">
      <alignment horizontal="center" vertical="center"/>
    </xf>
    <xf numFmtId="0" fontId="4" fillId="5" borderId="28" xfId="0" applyNumberFormat="1" applyFont="1" applyFill="1" applyBorder="1" applyAlignment="1">
      <alignment horizontal="center" vertical="center"/>
    </xf>
    <xf numFmtId="3" fontId="4" fillId="5" borderId="30" xfId="0" applyNumberFormat="1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3" fontId="4" fillId="5" borderId="29" xfId="0" applyNumberFormat="1" applyFont="1" applyFill="1" applyBorder="1"/>
    <xf numFmtId="3" fontId="4" fillId="5" borderId="31" xfId="0" applyNumberFormat="1" applyFont="1" applyFill="1" applyBorder="1"/>
    <xf numFmtId="3" fontId="4" fillId="5" borderId="28" xfId="0" applyNumberFormat="1" applyFont="1" applyFill="1" applyBorder="1"/>
    <xf numFmtId="0" fontId="4" fillId="5" borderId="35" xfId="0" applyNumberFormat="1" applyFont="1" applyFill="1" applyBorder="1" applyAlignment="1">
      <alignment horizontal="left" vertical="center"/>
    </xf>
    <xf numFmtId="0" fontId="4" fillId="5" borderId="17" xfId="0" applyNumberFormat="1" applyFont="1" applyFill="1" applyBorder="1" applyAlignment="1">
      <alignment horizontal="left" vertical="center"/>
    </xf>
    <xf numFmtId="0" fontId="4" fillId="5" borderId="14" xfId="0" applyNumberFormat="1" applyFont="1" applyFill="1" applyBorder="1" applyAlignment="1">
      <alignment horizontal="left" vertical="center"/>
    </xf>
    <xf numFmtId="0" fontId="4" fillId="5" borderId="14" xfId="0" applyNumberFormat="1" applyFont="1" applyFill="1" applyBorder="1" applyAlignment="1">
      <alignment horizontal="center" vertical="center"/>
    </xf>
    <xf numFmtId="0" fontId="4" fillId="5" borderId="17" xfId="0" applyNumberFormat="1" applyFont="1" applyFill="1" applyBorder="1" applyAlignment="1">
      <alignment horizontal="center" vertical="center"/>
    </xf>
    <xf numFmtId="3" fontId="4" fillId="5" borderId="16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3" fontId="4" fillId="5" borderId="14" xfId="0" applyNumberFormat="1" applyFont="1" applyFill="1" applyBorder="1"/>
    <xf numFmtId="3" fontId="4" fillId="5" borderId="15" xfId="0" applyNumberFormat="1" applyFont="1" applyFill="1" applyBorder="1"/>
    <xf numFmtId="3" fontId="4" fillId="5" borderId="17" xfId="0" applyNumberFormat="1" applyFont="1" applyFill="1" applyBorder="1"/>
    <xf numFmtId="3" fontId="4" fillId="5" borderId="29" xfId="0" applyNumberFormat="1" applyFont="1" applyFill="1" applyBorder="1" applyAlignment="1">
      <alignment horizontal="center"/>
    </xf>
    <xf numFmtId="0" fontId="4" fillId="5" borderId="10" xfId="0" applyNumberFormat="1" applyFont="1" applyFill="1" applyBorder="1" applyAlignment="1">
      <alignment horizontal="left" vertical="center"/>
    </xf>
    <xf numFmtId="0" fontId="4" fillId="5" borderId="11" xfId="0" applyNumberFormat="1" applyFont="1" applyFill="1" applyBorder="1" applyAlignment="1">
      <alignment horizontal="left" vertical="center"/>
    </xf>
    <xf numFmtId="0" fontId="4" fillId="5" borderId="12" xfId="0" applyNumberFormat="1" applyFont="1" applyFill="1" applyBorder="1" applyAlignment="1">
      <alignment horizontal="left" vertical="center"/>
    </xf>
    <xf numFmtId="0" fontId="4" fillId="5" borderId="12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3" fontId="4" fillId="5" borderId="13" xfId="0" applyNumberFormat="1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3" fontId="4" fillId="5" borderId="12" xfId="0" applyNumberFormat="1" applyFont="1" applyFill="1" applyBorder="1"/>
    <xf numFmtId="3" fontId="4" fillId="5" borderId="18" xfId="0" applyNumberFormat="1" applyFont="1" applyFill="1" applyBorder="1"/>
    <xf numFmtId="3" fontId="4" fillId="5" borderId="11" xfId="0" applyNumberFormat="1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6" fillId="5" borderId="26" xfId="0" applyNumberFormat="1" applyFont="1" applyFill="1" applyBorder="1" applyAlignment="1">
      <alignment horizontal="center" vertical="center"/>
    </xf>
    <xf numFmtId="0" fontId="6" fillId="5" borderId="33" xfId="0" applyNumberFormat="1" applyFont="1" applyFill="1" applyBorder="1" applyAlignment="1">
      <alignment horizontal="center" vertical="center"/>
    </xf>
    <xf numFmtId="0" fontId="6" fillId="5" borderId="3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6"/>
  <sheetViews>
    <sheetView tabSelected="1" topLeftCell="J1" zoomScaleNormal="100" workbookViewId="0">
      <pane ySplit="2" topLeftCell="A3" activePane="bottomLeft" state="frozen"/>
      <selection pane="bottomLeft" activeCell="F13" sqref="F13"/>
    </sheetView>
  </sheetViews>
  <sheetFormatPr baseColWidth="10" defaultRowHeight="15" x14ac:dyDescent="0.25"/>
  <cols>
    <col min="1" max="1" width="8.5703125" bestFit="1" customWidth="1"/>
    <col min="2" max="2" width="23.5703125" bestFit="1" customWidth="1"/>
    <col min="3" max="3" width="20.7109375" hidden="1" customWidth="1"/>
    <col min="4" max="4" width="26.42578125" customWidth="1"/>
    <col min="5" max="5" width="51.28515625" bestFit="1" customWidth="1"/>
    <col min="6" max="6" width="6.42578125" style="40" bestFit="1" customWidth="1"/>
    <col min="7" max="7" width="6.5703125" style="40" bestFit="1" customWidth="1"/>
    <col min="8" max="8" width="10.7109375" style="40" customWidth="1"/>
    <col min="9" max="9" width="6.42578125" bestFit="1" customWidth="1"/>
    <col min="10" max="10" width="7.42578125" bestFit="1" customWidth="1"/>
    <col min="11" max="11" width="6.42578125" bestFit="1" customWidth="1"/>
    <col min="12" max="14" width="5.42578125" bestFit="1" customWidth="1"/>
    <col min="15" max="15" width="6.85546875" bestFit="1" customWidth="1"/>
    <col min="16" max="17" width="7.5703125" bestFit="1" customWidth="1"/>
    <col min="18" max="19" width="6.85546875" bestFit="1" customWidth="1"/>
    <col min="20" max="20" width="9.28515625" bestFit="1" customWidth="1"/>
    <col min="21" max="21" width="9.140625" bestFit="1" customWidth="1"/>
    <col min="22" max="27" width="11.140625" customWidth="1"/>
    <col min="28" max="33" width="11.5703125" customWidth="1"/>
    <col min="34" max="34" width="14.28515625" customWidth="1"/>
    <col min="35" max="36" width="14.42578125" bestFit="1" customWidth="1"/>
  </cols>
  <sheetData>
    <row r="1" spans="1:36" s="8" customFormat="1" ht="12.75" x14ac:dyDescent="0.2">
      <c r="A1" s="1"/>
      <c r="B1" s="1"/>
      <c r="C1" s="2"/>
      <c r="D1" s="3"/>
      <c r="E1" s="4"/>
      <c r="F1" s="5"/>
      <c r="G1" s="2"/>
      <c r="H1" s="6"/>
      <c r="I1" s="108" t="s">
        <v>0</v>
      </c>
      <c r="J1" s="108"/>
      <c r="K1" s="108"/>
      <c r="L1" s="108"/>
      <c r="M1" s="108"/>
      <c r="N1" s="108"/>
      <c r="O1" s="109" t="s">
        <v>1</v>
      </c>
      <c r="P1" s="110"/>
      <c r="Q1" s="110"/>
      <c r="R1" s="110"/>
      <c r="S1" s="110"/>
      <c r="T1" s="110"/>
      <c r="U1" s="7"/>
      <c r="V1" s="111" t="s">
        <v>2</v>
      </c>
      <c r="W1" s="112"/>
      <c r="X1" s="112"/>
      <c r="Y1" s="112"/>
      <c r="Z1" s="112"/>
      <c r="AA1" s="113"/>
      <c r="AB1" s="111" t="s">
        <v>3</v>
      </c>
      <c r="AC1" s="112"/>
      <c r="AD1" s="112"/>
      <c r="AE1" s="112"/>
      <c r="AF1" s="112"/>
      <c r="AG1" s="113"/>
      <c r="AH1" s="102" t="s">
        <v>4</v>
      </c>
      <c r="AI1" s="103"/>
      <c r="AJ1" s="104"/>
    </row>
    <row r="2" spans="1:36" s="8" customFormat="1" ht="30.75" customHeight="1" thickBot="1" x14ac:dyDescent="0.25">
      <c r="A2" s="46" t="s">
        <v>5</v>
      </c>
      <c r="B2" s="46" t="s">
        <v>6</v>
      </c>
      <c r="C2" s="47" t="s">
        <v>7</v>
      </c>
      <c r="D2" s="48" t="s">
        <v>8</v>
      </c>
      <c r="E2" s="49" t="s">
        <v>9</v>
      </c>
      <c r="F2" s="50" t="s">
        <v>10</v>
      </c>
      <c r="G2" s="47" t="s">
        <v>11</v>
      </c>
      <c r="H2" s="51" t="s">
        <v>12</v>
      </c>
      <c r="I2" s="52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4" t="s">
        <v>18</v>
      </c>
      <c r="O2" s="52" t="s">
        <v>13</v>
      </c>
      <c r="P2" s="53" t="s">
        <v>14</v>
      </c>
      <c r="Q2" s="53" t="s">
        <v>15</v>
      </c>
      <c r="R2" s="53" t="s">
        <v>16</v>
      </c>
      <c r="S2" s="53" t="s">
        <v>17</v>
      </c>
      <c r="T2" s="53" t="s">
        <v>18</v>
      </c>
      <c r="U2" s="55" t="s">
        <v>19</v>
      </c>
      <c r="V2" s="9" t="s">
        <v>13</v>
      </c>
      <c r="W2" s="10" t="s">
        <v>14</v>
      </c>
      <c r="X2" s="10" t="s">
        <v>15</v>
      </c>
      <c r="Y2" s="10" t="s">
        <v>16</v>
      </c>
      <c r="Z2" s="10" t="s">
        <v>17</v>
      </c>
      <c r="AA2" s="11" t="s">
        <v>18</v>
      </c>
      <c r="AB2" s="9" t="s">
        <v>13</v>
      </c>
      <c r="AC2" s="10" t="s">
        <v>14</v>
      </c>
      <c r="AD2" s="10" t="s">
        <v>15</v>
      </c>
      <c r="AE2" s="10" t="s">
        <v>16</v>
      </c>
      <c r="AF2" s="10" t="s">
        <v>17</v>
      </c>
      <c r="AG2" s="11" t="s">
        <v>18</v>
      </c>
      <c r="AH2" s="12" t="s">
        <v>20</v>
      </c>
      <c r="AI2" s="13" t="s">
        <v>21</v>
      </c>
      <c r="AJ2" s="14" t="s">
        <v>19</v>
      </c>
    </row>
    <row r="3" spans="1:36" s="21" customFormat="1" ht="13.5" thickBot="1" x14ac:dyDescent="0.25">
      <c r="A3" s="56" t="s">
        <v>22</v>
      </c>
      <c r="B3" s="57" t="s">
        <v>23</v>
      </c>
      <c r="C3" s="58" t="s">
        <v>24</v>
      </c>
      <c r="D3" s="59" t="s">
        <v>25</v>
      </c>
      <c r="E3" s="58" t="s">
        <v>154</v>
      </c>
      <c r="F3" s="60"/>
      <c r="G3" s="61">
        <v>66000</v>
      </c>
      <c r="H3" s="62" t="s">
        <v>26</v>
      </c>
      <c r="I3" s="63">
        <v>350</v>
      </c>
      <c r="J3" s="64">
        <v>350</v>
      </c>
      <c r="K3" s="64">
        <v>1450</v>
      </c>
      <c r="L3" s="64">
        <v>1450</v>
      </c>
      <c r="M3" s="64">
        <v>1450</v>
      </c>
      <c r="N3" s="64">
        <v>2550</v>
      </c>
      <c r="O3" s="65">
        <v>18125</v>
      </c>
      <c r="P3" s="66">
        <v>19524</v>
      </c>
      <c r="Q3" s="66">
        <v>19188</v>
      </c>
      <c r="R3" s="66">
        <v>47539</v>
      </c>
      <c r="S3" s="66">
        <v>58831</v>
      </c>
      <c r="T3" s="66">
        <v>3722844</v>
      </c>
      <c r="U3" s="67">
        <f>SUM(O3:T3)</f>
        <v>3886051</v>
      </c>
      <c r="V3" s="15">
        <v>0</v>
      </c>
      <c r="W3" s="16">
        <v>0</v>
      </c>
      <c r="X3" s="16">
        <v>0</v>
      </c>
      <c r="Y3" s="16">
        <v>0</v>
      </c>
      <c r="Z3" s="16">
        <v>0</v>
      </c>
      <c r="AA3" s="16">
        <v>0</v>
      </c>
      <c r="AB3" s="15">
        <v>0</v>
      </c>
      <c r="AC3" s="16">
        <v>0</v>
      </c>
      <c r="AD3" s="16">
        <v>0</v>
      </c>
      <c r="AE3" s="16">
        <v>0</v>
      </c>
      <c r="AF3" s="16">
        <v>0</v>
      </c>
      <c r="AG3" s="17">
        <v>0</v>
      </c>
      <c r="AH3" s="18">
        <f>I3*V3+J3*W3+K3*X3+L3*Y3+M3*Z3+N3*AA3</f>
        <v>0</v>
      </c>
      <c r="AI3" s="19">
        <f>O3*AB3+P3*AC3+Q3*AD3+R3*AE3+S3*AF3+T3*AG3</f>
        <v>0</v>
      </c>
      <c r="AJ3" s="20">
        <f>AH3+AI3</f>
        <v>0</v>
      </c>
    </row>
    <row r="4" spans="1:36" s="21" customFormat="1" ht="12.75" x14ac:dyDescent="0.2">
      <c r="A4" s="105" t="s">
        <v>27</v>
      </c>
      <c r="B4" s="68" t="s">
        <v>28</v>
      </c>
      <c r="C4" s="69" t="s">
        <v>24</v>
      </c>
      <c r="D4" s="70" t="s">
        <v>29</v>
      </c>
      <c r="E4" s="69" t="s">
        <v>155</v>
      </c>
      <c r="F4" s="71"/>
      <c r="G4" s="72">
        <v>66000</v>
      </c>
      <c r="H4" s="73" t="s">
        <v>26</v>
      </c>
      <c r="I4" s="74">
        <v>10</v>
      </c>
      <c r="J4" s="75">
        <v>10</v>
      </c>
      <c r="K4" s="75">
        <v>10</v>
      </c>
      <c r="L4" s="75">
        <v>10</v>
      </c>
      <c r="M4" s="75">
        <v>10</v>
      </c>
      <c r="N4" s="75">
        <v>10</v>
      </c>
      <c r="O4" s="76">
        <v>4334</v>
      </c>
      <c r="P4" s="77">
        <v>6791</v>
      </c>
      <c r="Q4" s="77">
        <v>2596</v>
      </c>
      <c r="R4" s="77">
        <v>4271</v>
      </c>
      <c r="S4" s="77">
        <v>5460</v>
      </c>
      <c r="T4" s="77">
        <v>34350</v>
      </c>
      <c r="U4" s="78">
        <f>SUM(O4:T4)</f>
        <v>57802</v>
      </c>
      <c r="V4" s="22">
        <v>0</v>
      </c>
      <c r="W4" s="23">
        <v>0</v>
      </c>
      <c r="X4" s="23">
        <v>0</v>
      </c>
      <c r="Y4" s="23">
        <v>0</v>
      </c>
      <c r="Z4" s="23">
        <v>0</v>
      </c>
      <c r="AA4" s="23">
        <v>0</v>
      </c>
      <c r="AB4" s="22">
        <v>0</v>
      </c>
      <c r="AC4" s="23">
        <v>0</v>
      </c>
      <c r="AD4" s="23">
        <v>0</v>
      </c>
      <c r="AE4" s="23">
        <v>0</v>
      </c>
      <c r="AF4" s="23">
        <v>0</v>
      </c>
      <c r="AG4" s="24">
        <v>0</v>
      </c>
      <c r="AH4" s="25">
        <f>I4*V4+J4*W4+K4*X4+L4*Y4+M4*Z4+N4*AA4</f>
        <v>0</v>
      </c>
      <c r="AI4" s="26">
        <f>O4*AB4+P4*AC4+Q4*AD4+R4*AE4+S4*AF4+T4*AG4</f>
        <v>0</v>
      </c>
      <c r="AJ4" s="27">
        <f>AH4+AI4</f>
        <v>0</v>
      </c>
    </row>
    <row r="5" spans="1:36" s="21" customFormat="1" ht="12.75" x14ac:dyDescent="0.2">
      <c r="A5" s="106"/>
      <c r="B5" s="68" t="s">
        <v>30</v>
      </c>
      <c r="C5" s="69" t="s">
        <v>24</v>
      </c>
      <c r="D5" s="70" t="s">
        <v>31</v>
      </c>
      <c r="E5" s="69" t="s">
        <v>156</v>
      </c>
      <c r="F5" s="71"/>
      <c r="G5" s="72">
        <v>13200</v>
      </c>
      <c r="H5" s="73" t="s">
        <v>32</v>
      </c>
      <c r="I5" s="74">
        <v>150</v>
      </c>
      <c r="J5" s="75">
        <v>150</v>
      </c>
      <c r="K5" s="75">
        <v>150</v>
      </c>
      <c r="L5" s="75">
        <v>150</v>
      </c>
      <c r="M5" s="75">
        <v>150</v>
      </c>
      <c r="N5" s="75">
        <v>451</v>
      </c>
      <c r="O5" s="76">
        <v>34087</v>
      </c>
      <c r="P5" s="77">
        <v>38705</v>
      </c>
      <c r="Q5" s="77">
        <v>21704</v>
      </c>
      <c r="R5" s="77">
        <v>35484</v>
      </c>
      <c r="S5" s="77">
        <v>39250</v>
      </c>
      <c r="T5" s="77">
        <v>275085</v>
      </c>
      <c r="U5" s="78">
        <f>SUM(O5:T5)</f>
        <v>444315</v>
      </c>
      <c r="V5" s="22">
        <v>0</v>
      </c>
      <c r="W5" s="23">
        <v>0</v>
      </c>
      <c r="X5" s="23">
        <v>0</v>
      </c>
      <c r="Y5" s="23">
        <v>0</v>
      </c>
      <c r="Z5" s="23">
        <v>0</v>
      </c>
      <c r="AA5" s="23">
        <v>0</v>
      </c>
      <c r="AB5" s="22">
        <v>0</v>
      </c>
      <c r="AC5" s="23">
        <v>0</v>
      </c>
      <c r="AD5" s="23">
        <v>0</v>
      </c>
      <c r="AE5" s="23">
        <v>0</v>
      </c>
      <c r="AF5" s="23">
        <v>0</v>
      </c>
      <c r="AG5" s="24">
        <v>0</v>
      </c>
      <c r="AH5" s="25">
        <f>I5*V5+J5*W5+K5*X5+L5*Y5+M5*Z5+N5*AA5</f>
        <v>0</v>
      </c>
      <c r="AI5" s="26">
        <f>O5*AB5+P5*AC5+Q5*AD5+R5*AE5+S5*AF5+T5*AG5</f>
        <v>0</v>
      </c>
      <c r="AJ5" s="27">
        <f>AH5+AI5</f>
        <v>0</v>
      </c>
    </row>
    <row r="6" spans="1:36" s="21" customFormat="1" ht="12.75" x14ac:dyDescent="0.2">
      <c r="A6" s="106"/>
      <c r="B6" s="68" t="s">
        <v>33</v>
      </c>
      <c r="C6" s="69" t="s">
        <v>24</v>
      </c>
      <c r="D6" s="70" t="s">
        <v>34</v>
      </c>
      <c r="E6" s="69" t="s">
        <v>157</v>
      </c>
      <c r="F6" s="71">
        <v>31620</v>
      </c>
      <c r="G6" s="72">
        <v>13200</v>
      </c>
      <c r="H6" s="73" t="s">
        <v>32</v>
      </c>
      <c r="I6" s="74">
        <v>100</v>
      </c>
      <c r="J6" s="75">
        <v>100</v>
      </c>
      <c r="K6" s="75">
        <v>100</v>
      </c>
      <c r="L6" s="75">
        <v>100</v>
      </c>
      <c r="M6" s="75">
        <v>100</v>
      </c>
      <c r="N6" s="75">
        <v>451</v>
      </c>
      <c r="O6" s="76">
        <v>1077</v>
      </c>
      <c r="P6" s="77">
        <v>1079</v>
      </c>
      <c r="Q6" s="77">
        <v>1342</v>
      </c>
      <c r="R6" s="77">
        <v>2307</v>
      </c>
      <c r="S6" s="77">
        <v>2862</v>
      </c>
      <c r="T6" s="77">
        <v>12647</v>
      </c>
      <c r="U6" s="78">
        <f t="shared" ref="U6" si="0">SUM(O6:T6)</f>
        <v>21314</v>
      </c>
      <c r="V6" s="22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2">
        <v>0</v>
      </c>
      <c r="AC6" s="23">
        <v>0</v>
      </c>
      <c r="AD6" s="23">
        <v>0</v>
      </c>
      <c r="AE6" s="23">
        <v>0</v>
      </c>
      <c r="AF6" s="23">
        <v>0</v>
      </c>
      <c r="AG6" s="24">
        <v>0</v>
      </c>
      <c r="AH6" s="25">
        <f>I6*V6+J6*W6+K6*X6+L6*Y6+M6*Z6+N6*AA6</f>
        <v>0</v>
      </c>
      <c r="AI6" s="26">
        <f>O6*AB6+P6*AC6+Q6*AD6+R6*AE6+S6*AF6+T6*AG6</f>
        <v>0</v>
      </c>
      <c r="AJ6" s="27">
        <f>AH6+AI6</f>
        <v>0</v>
      </c>
    </row>
    <row r="7" spans="1:36" s="21" customFormat="1" ht="12.75" x14ac:dyDescent="0.2">
      <c r="A7" s="106"/>
      <c r="B7" s="68" t="s">
        <v>35</v>
      </c>
      <c r="C7" s="69" t="s">
        <v>24</v>
      </c>
      <c r="D7" s="70" t="s">
        <v>36</v>
      </c>
      <c r="E7" s="69" t="s">
        <v>158</v>
      </c>
      <c r="F7" s="71"/>
      <c r="G7" s="72">
        <v>13200</v>
      </c>
      <c r="H7" s="73" t="s">
        <v>37</v>
      </c>
      <c r="I7" s="74">
        <v>350</v>
      </c>
      <c r="J7" s="75">
        <v>350</v>
      </c>
      <c r="K7" s="75">
        <v>350</v>
      </c>
      <c r="L7" s="75"/>
      <c r="M7" s="75"/>
      <c r="N7" s="75"/>
      <c r="O7" s="76">
        <v>51256</v>
      </c>
      <c r="P7" s="77">
        <v>92207</v>
      </c>
      <c r="Q7" s="77">
        <v>92191</v>
      </c>
      <c r="R7" s="77"/>
      <c r="S7" s="77"/>
      <c r="T7" s="77"/>
      <c r="U7" s="78">
        <f t="shared" ref="U7:U43" si="1">SUM(O7:T7)</f>
        <v>235654</v>
      </c>
      <c r="V7" s="22">
        <v>0</v>
      </c>
      <c r="W7" s="23">
        <v>0</v>
      </c>
      <c r="X7" s="23">
        <v>0</v>
      </c>
      <c r="Y7" s="23"/>
      <c r="Z7" s="23"/>
      <c r="AA7" s="23"/>
      <c r="AB7" s="22">
        <v>0</v>
      </c>
      <c r="AC7" s="23">
        <v>0</v>
      </c>
      <c r="AD7" s="23">
        <v>0</v>
      </c>
      <c r="AE7" s="23"/>
      <c r="AF7" s="23"/>
      <c r="AG7" s="24"/>
      <c r="AH7" s="25">
        <f t="shared" ref="AH7:AH58" si="2">I7*V7+J7*W7+K7*X7+L7*Y7+M7*Z7+N7*AA7</f>
        <v>0</v>
      </c>
      <c r="AI7" s="26">
        <f t="shared" ref="AI7:AI58" si="3">O7*AB7+P7*AC7+Q7*AD7+R7*AE7+S7*AF7+T7*AG7</f>
        <v>0</v>
      </c>
      <c r="AJ7" s="27">
        <f t="shared" ref="AJ7:AJ58" si="4">AH7+AI7</f>
        <v>0</v>
      </c>
    </row>
    <row r="8" spans="1:36" s="21" customFormat="1" ht="12.75" x14ac:dyDescent="0.2">
      <c r="A8" s="106"/>
      <c r="B8" s="68" t="s">
        <v>38</v>
      </c>
      <c r="C8" s="69" t="s">
        <v>24</v>
      </c>
      <c r="D8" s="70" t="s">
        <v>39</v>
      </c>
      <c r="E8" s="69" t="s">
        <v>159</v>
      </c>
      <c r="F8" s="71"/>
      <c r="G8" s="72">
        <v>13200</v>
      </c>
      <c r="H8" s="73" t="s">
        <v>37</v>
      </c>
      <c r="I8" s="74">
        <v>1</v>
      </c>
      <c r="J8" s="75">
        <v>1</v>
      </c>
      <c r="K8" s="75">
        <v>80</v>
      </c>
      <c r="L8" s="75"/>
      <c r="M8" s="75"/>
      <c r="N8" s="75"/>
      <c r="O8" s="76">
        <v>1213</v>
      </c>
      <c r="P8" s="77">
        <v>2611</v>
      </c>
      <c r="Q8" s="77">
        <v>56135</v>
      </c>
      <c r="R8" s="77"/>
      <c r="S8" s="77"/>
      <c r="T8" s="77"/>
      <c r="U8" s="78">
        <f t="shared" si="1"/>
        <v>59959</v>
      </c>
      <c r="V8" s="22">
        <v>0</v>
      </c>
      <c r="W8" s="23">
        <v>0</v>
      </c>
      <c r="X8" s="23">
        <v>0</v>
      </c>
      <c r="Y8" s="23"/>
      <c r="Z8" s="23"/>
      <c r="AA8" s="23"/>
      <c r="AB8" s="22">
        <v>0</v>
      </c>
      <c r="AC8" s="23">
        <v>0</v>
      </c>
      <c r="AD8" s="23">
        <v>0</v>
      </c>
      <c r="AE8" s="23"/>
      <c r="AF8" s="23"/>
      <c r="AG8" s="24"/>
      <c r="AH8" s="25">
        <f t="shared" si="2"/>
        <v>0</v>
      </c>
      <c r="AI8" s="26">
        <f t="shared" si="3"/>
        <v>0</v>
      </c>
      <c r="AJ8" s="27">
        <f t="shared" si="4"/>
        <v>0</v>
      </c>
    </row>
    <row r="9" spans="1:36" s="21" customFormat="1" ht="12.75" x14ac:dyDescent="0.2">
      <c r="A9" s="106"/>
      <c r="B9" s="68" t="s">
        <v>40</v>
      </c>
      <c r="C9" s="69" t="s">
        <v>24</v>
      </c>
      <c r="D9" s="70" t="s">
        <v>41</v>
      </c>
      <c r="E9" s="69" t="s">
        <v>160</v>
      </c>
      <c r="F9" s="71"/>
      <c r="G9" s="72">
        <v>13200</v>
      </c>
      <c r="H9" s="73" t="s">
        <v>37</v>
      </c>
      <c r="I9" s="74">
        <v>30</v>
      </c>
      <c r="J9" s="75">
        <v>170</v>
      </c>
      <c r="K9" s="75">
        <v>170</v>
      </c>
      <c r="L9" s="75"/>
      <c r="M9" s="75"/>
      <c r="N9" s="75"/>
      <c r="O9" s="76">
        <v>3144</v>
      </c>
      <c r="P9" s="77">
        <v>38774</v>
      </c>
      <c r="Q9" s="77">
        <v>236761</v>
      </c>
      <c r="R9" s="77"/>
      <c r="S9" s="77"/>
      <c r="T9" s="77"/>
      <c r="U9" s="78">
        <f t="shared" si="1"/>
        <v>278679</v>
      </c>
      <c r="V9" s="22">
        <v>0</v>
      </c>
      <c r="W9" s="23">
        <v>0</v>
      </c>
      <c r="X9" s="23">
        <v>0</v>
      </c>
      <c r="Y9" s="23"/>
      <c r="Z9" s="23"/>
      <c r="AA9" s="23"/>
      <c r="AB9" s="22">
        <v>0</v>
      </c>
      <c r="AC9" s="23">
        <v>0</v>
      </c>
      <c r="AD9" s="23">
        <v>0</v>
      </c>
      <c r="AE9" s="23"/>
      <c r="AF9" s="23"/>
      <c r="AG9" s="24"/>
      <c r="AH9" s="25">
        <f t="shared" si="2"/>
        <v>0</v>
      </c>
      <c r="AI9" s="26">
        <f t="shared" si="3"/>
        <v>0</v>
      </c>
      <c r="AJ9" s="27">
        <f t="shared" si="4"/>
        <v>0</v>
      </c>
    </row>
    <row r="10" spans="1:36" s="21" customFormat="1" ht="12.75" x14ac:dyDescent="0.2">
      <c r="A10" s="106"/>
      <c r="B10" s="68" t="s">
        <v>42</v>
      </c>
      <c r="C10" s="69" t="s">
        <v>24</v>
      </c>
      <c r="D10" s="70" t="s">
        <v>43</v>
      </c>
      <c r="E10" s="69" t="s">
        <v>161</v>
      </c>
      <c r="F10" s="71"/>
      <c r="G10" s="72">
        <v>13200</v>
      </c>
      <c r="H10" s="73" t="s">
        <v>37</v>
      </c>
      <c r="I10" s="74">
        <v>90</v>
      </c>
      <c r="J10" s="75">
        <v>90</v>
      </c>
      <c r="K10" s="75">
        <v>170</v>
      </c>
      <c r="L10" s="75"/>
      <c r="M10" s="75"/>
      <c r="N10" s="75"/>
      <c r="O10" s="76">
        <v>2541</v>
      </c>
      <c r="P10" s="77">
        <v>18837</v>
      </c>
      <c r="Q10" s="77">
        <v>183812</v>
      </c>
      <c r="R10" s="77"/>
      <c r="S10" s="77"/>
      <c r="T10" s="77"/>
      <c r="U10" s="78">
        <f t="shared" si="1"/>
        <v>205190</v>
      </c>
      <c r="V10" s="22">
        <v>0</v>
      </c>
      <c r="W10" s="23">
        <v>0</v>
      </c>
      <c r="X10" s="23">
        <v>0</v>
      </c>
      <c r="Y10" s="23"/>
      <c r="Z10" s="23"/>
      <c r="AA10" s="23"/>
      <c r="AB10" s="22">
        <v>0</v>
      </c>
      <c r="AC10" s="23">
        <v>0</v>
      </c>
      <c r="AD10" s="23">
        <v>0</v>
      </c>
      <c r="AE10" s="23"/>
      <c r="AF10" s="23"/>
      <c r="AG10" s="24"/>
      <c r="AH10" s="25">
        <f t="shared" si="2"/>
        <v>0</v>
      </c>
      <c r="AI10" s="26">
        <f t="shared" si="3"/>
        <v>0</v>
      </c>
      <c r="AJ10" s="27">
        <f t="shared" si="4"/>
        <v>0</v>
      </c>
    </row>
    <row r="11" spans="1:36" s="21" customFormat="1" ht="12.75" x14ac:dyDescent="0.2">
      <c r="A11" s="106"/>
      <c r="B11" s="68" t="s">
        <v>44</v>
      </c>
      <c r="C11" s="69" t="s">
        <v>24</v>
      </c>
      <c r="D11" s="70" t="s">
        <v>45</v>
      </c>
      <c r="E11" s="69" t="s">
        <v>162</v>
      </c>
      <c r="F11" s="71"/>
      <c r="G11" s="72">
        <v>13200</v>
      </c>
      <c r="H11" s="73" t="s">
        <v>37</v>
      </c>
      <c r="I11" s="74">
        <v>15</v>
      </c>
      <c r="J11" s="75">
        <v>15</v>
      </c>
      <c r="K11" s="75">
        <v>15</v>
      </c>
      <c r="L11" s="75"/>
      <c r="M11" s="75"/>
      <c r="N11" s="75"/>
      <c r="O11" s="76">
        <v>125</v>
      </c>
      <c r="P11" s="77">
        <v>235</v>
      </c>
      <c r="Q11" s="77">
        <v>129</v>
      </c>
      <c r="R11" s="77"/>
      <c r="S11" s="77"/>
      <c r="T11" s="77"/>
      <c r="U11" s="78">
        <f t="shared" si="1"/>
        <v>489</v>
      </c>
      <c r="V11" s="22">
        <v>0</v>
      </c>
      <c r="W11" s="23">
        <v>0</v>
      </c>
      <c r="X11" s="23">
        <v>0</v>
      </c>
      <c r="Y11" s="23"/>
      <c r="Z11" s="23"/>
      <c r="AA11" s="23"/>
      <c r="AB11" s="22">
        <v>0</v>
      </c>
      <c r="AC11" s="23">
        <v>0</v>
      </c>
      <c r="AD11" s="23">
        <v>0</v>
      </c>
      <c r="AE11" s="23"/>
      <c r="AF11" s="23"/>
      <c r="AG11" s="24"/>
      <c r="AH11" s="25">
        <f t="shared" si="2"/>
        <v>0</v>
      </c>
      <c r="AI11" s="26">
        <f t="shared" si="3"/>
        <v>0</v>
      </c>
      <c r="AJ11" s="27">
        <f t="shared" si="4"/>
        <v>0</v>
      </c>
    </row>
    <row r="12" spans="1:36" s="21" customFormat="1" ht="12.75" x14ac:dyDescent="0.2">
      <c r="A12" s="106"/>
      <c r="B12" s="68" t="s">
        <v>46</v>
      </c>
      <c r="C12" s="69" t="s">
        <v>24</v>
      </c>
      <c r="D12" s="70" t="s">
        <v>47</v>
      </c>
      <c r="E12" s="69" t="s">
        <v>163</v>
      </c>
      <c r="F12" s="71"/>
      <c r="G12" s="72">
        <v>13200</v>
      </c>
      <c r="H12" s="73" t="s">
        <v>37</v>
      </c>
      <c r="I12" s="74">
        <v>90</v>
      </c>
      <c r="J12" s="75">
        <v>90</v>
      </c>
      <c r="K12" s="75">
        <v>90</v>
      </c>
      <c r="L12" s="75"/>
      <c r="M12" s="75"/>
      <c r="N12" s="75"/>
      <c r="O12" s="76">
        <v>6627</v>
      </c>
      <c r="P12" s="77">
        <v>9756</v>
      </c>
      <c r="Q12" s="77">
        <v>13211</v>
      </c>
      <c r="R12" s="77"/>
      <c r="S12" s="77"/>
      <c r="T12" s="77"/>
      <c r="U12" s="78">
        <f t="shared" si="1"/>
        <v>29594</v>
      </c>
      <c r="V12" s="22">
        <v>0</v>
      </c>
      <c r="W12" s="23">
        <v>0</v>
      </c>
      <c r="X12" s="23">
        <v>0</v>
      </c>
      <c r="Y12" s="23"/>
      <c r="Z12" s="23"/>
      <c r="AA12" s="23"/>
      <c r="AB12" s="22">
        <v>0</v>
      </c>
      <c r="AC12" s="23">
        <v>0</v>
      </c>
      <c r="AD12" s="23">
        <v>0</v>
      </c>
      <c r="AE12" s="23"/>
      <c r="AF12" s="23"/>
      <c r="AG12" s="24"/>
      <c r="AH12" s="25">
        <f t="shared" si="2"/>
        <v>0</v>
      </c>
      <c r="AI12" s="26">
        <f t="shared" si="3"/>
        <v>0</v>
      </c>
      <c r="AJ12" s="27">
        <f t="shared" si="4"/>
        <v>0</v>
      </c>
    </row>
    <row r="13" spans="1:36" s="21" customFormat="1" ht="12.75" x14ac:dyDescent="0.2">
      <c r="A13" s="106"/>
      <c r="B13" s="68" t="s">
        <v>48</v>
      </c>
      <c r="C13" s="69" t="s">
        <v>24</v>
      </c>
      <c r="D13" s="70" t="s">
        <v>49</v>
      </c>
      <c r="E13" s="69" t="s">
        <v>164</v>
      </c>
      <c r="F13" s="71"/>
      <c r="G13" s="72">
        <v>13200</v>
      </c>
      <c r="H13" s="73" t="s">
        <v>37</v>
      </c>
      <c r="I13" s="74">
        <v>5</v>
      </c>
      <c r="J13" s="75">
        <v>20</v>
      </c>
      <c r="K13" s="75">
        <v>20</v>
      </c>
      <c r="L13" s="75"/>
      <c r="M13" s="75"/>
      <c r="N13" s="75"/>
      <c r="O13" s="76">
        <v>696</v>
      </c>
      <c r="P13" s="77">
        <v>2129</v>
      </c>
      <c r="Q13" s="77">
        <v>35742</v>
      </c>
      <c r="R13" s="77"/>
      <c r="S13" s="77"/>
      <c r="T13" s="77"/>
      <c r="U13" s="78">
        <f t="shared" si="1"/>
        <v>38567</v>
      </c>
      <c r="V13" s="22">
        <v>0</v>
      </c>
      <c r="W13" s="23">
        <v>0</v>
      </c>
      <c r="X13" s="23">
        <v>0</v>
      </c>
      <c r="Y13" s="23"/>
      <c r="Z13" s="23"/>
      <c r="AA13" s="23"/>
      <c r="AB13" s="22">
        <v>0</v>
      </c>
      <c r="AC13" s="23">
        <v>0</v>
      </c>
      <c r="AD13" s="23">
        <v>0</v>
      </c>
      <c r="AE13" s="23"/>
      <c r="AF13" s="23"/>
      <c r="AG13" s="24"/>
      <c r="AH13" s="25">
        <f t="shared" si="2"/>
        <v>0</v>
      </c>
      <c r="AI13" s="26">
        <f t="shared" si="3"/>
        <v>0</v>
      </c>
      <c r="AJ13" s="27">
        <f t="shared" si="4"/>
        <v>0</v>
      </c>
    </row>
    <row r="14" spans="1:36" s="21" customFormat="1" ht="12.75" x14ac:dyDescent="0.2">
      <c r="A14" s="106"/>
      <c r="B14" s="68" t="s">
        <v>50</v>
      </c>
      <c r="C14" s="69" t="s">
        <v>24</v>
      </c>
      <c r="D14" s="70" t="s">
        <v>51</v>
      </c>
      <c r="E14" s="69" t="s">
        <v>165</v>
      </c>
      <c r="F14" s="71"/>
      <c r="G14" s="72">
        <v>13200</v>
      </c>
      <c r="H14" s="73" t="s">
        <v>37</v>
      </c>
      <c r="I14" s="74">
        <v>4</v>
      </c>
      <c r="J14" s="75">
        <v>4</v>
      </c>
      <c r="K14" s="75">
        <v>4</v>
      </c>
      <c r="L14" s="75"/>
      <c r="M14" s="75"/>
      <c r="N14" s="75"/>
      <c r="O14" s="76">
        <v>54.08</v>
      </c>
      <c r="P14" s="77">
        <v>162.21</v>
      </c>
      <c r="Q14" s="77">
        <v>108.12</v>
      </c>
      <c r="R14" s="77"/>
      <c r="S14" s="77"/>
      <c r="T14" s="77"/>
      <c r="U14" s="78">
        <f t="shared" si="1"/>
        <v>324.41000000000003</v>
      </c>
      <c r="V14" s="22">
        <v>0</v>
      </c>
      <c r="W14" s="23">
        <v>0</v>
      </c>
      <c r="X14" s="23">
        <v>0</v>
      </c>
      <c r="Y14" s="23"/>
      <c r="Z14" s="23"/>
      <c r="AA14" s="23"/>
      <c r="AB14" s="22">
        <v>0</v>
      </c>
      <c r="AC14" s="23">
        <v>0</v>
      </c>
      <c r="AD14" s="23">
        <v>0</v>
      </c>
      <c r="AE14" s="23"/>
      <c r="AF14" s="23"/>
      <c r="AG14" s="24"/>
      <c r="AH14" s="25">
        <f t="shared" si="2"/>
        <v>0</v>
      </c>
      <c r="AI14" s="26">
        <f t="shared" si="3"/>
        <v>0</v>
      </c>
      <c r="AJ14" s="27">
        <f t="shared" si="4"/>
        <v>0</v>
      </c>
    </row>
    <row r="15" spans="1:36" s="21" customFormat="1" ht="12.75" x14ac:dyDescent="0.2">
      <c r="A15" s="106"/>
      <c r="B15" s="68" t="s">
        <v>52</v>
      </c>
      <c r="C15" s="69" t="s">
        <v>24</v>
      </c>
      <c r="D15" s="70" t="s">
        <v>53</v>
      </c>
      <c r="E15" s="69" t="s">
        <v>166</v>
      </c>
      <c r="F15" s="71"/>
      <c r="G15" s="72">
        <v>13200</v>
      </c>
      <c r="H15" s="73" t="s">
        <v>37</v>
      </c>
      <c r="I15" s="74">
        <v>30</v>
      </c>
      <c r="J15" s="75">
        <v>160</v>
      </c>
      <c r="K15" s="75">
        <v>270</v>
      </c>
      <c r="L15" s="75"/>
      <c r="M15" s="75"/>
      <c r="N15" s="75"/>
      <c r="O15" s="76">
        <v>10701</v>
      </c>
      <c r="P15" s="77">
        <v>54193</v>
      </c>
      <c r="Q15" s="77">
        <v>94734</v>
      </c>
      <c r="R15" s="77"/>
      <c r="S15" s="77"/>
      <c r="T15" s="77"/>
      <c r="U15" s="78">
        <f t="shared" si="1"/>
        <v>159628</v>
      </c>
      <c r="V15" s="22">
        <v>0</v>
      </c>
      <c r="W15" s="23">
        <v>0</v>
      </c>
      <c r="X15" s="23">
        <v>0</v>
      </c>
      <c r="Y15" s="23"/>
      <c r="Z15" s="23"/>
      <c r="AA15" s="23"/>
      <c r="AB15" s="22">
        <v>0</v>
      </c>
      <c r="AC15" s="23">
        <v>0</v>
      </c>
      <c r="AD15" s="23">
        <v>0</v>
      </c>
      <c r="AE15" s="23"/>
      <c r="AF15" s="23"/>
      <c r="AG15" s="24"/>
      <c r="AH15" s="25">
        <f t="shared" si="2"/>
        <v>0</v>
      </c>
      <c r="AI15" s="26">
        <f t="shared" si="3"/>
        <v>0</v>
      </c>
      <c r="AJ15" s="27">
        <f t="shared" si="4"/>
        <v>0</v>
      </c>
    </row>
    <row r="16" spans="1:36" s="21" customFormat="1" ht="12.75" x14ac:dyDescent="0.2">
      <c r="A16" s="106"/>
      <c r="B16" s="68" t="s">
        <v>54</v>
      </c>
      <c r="C16" s="69" t="s">
        <v>24</v>
      </c>
      <c r="D16" s="70" t="s">
        <v>55</v>
      </c>
      <c r="E16" s="69" t="s">
        <v>167</v>
      </c>
      <c r="F16" s="71"/>
      <c r="G16" s="72">
        <v>13200</v>
      </c>
      <c r="H16" s="73" t="s">
        <v>37</v>
      </c>
      <c r="I16" s="74">
        <v>4</v>
      </c>
      <c r="J16" s="75">
        <v>4</v>
      </c>
      <c r="K16" s="75">
        <v>4</v>
      </c>
      <c r="L16" s="75"/>
      <c r="M16" s="75"/>
      <c r="N16" s="75"/>
      <c r="O16" s="76">
        <v>571</v>
      </c>
      <c r="P16" s="77">
        <v>1201</v>
      </c>
      <c r="Q16" s="77">
        <v>1562</v>
      </c>
      <c r="R16" s="77"/>
      <c r="S16" s="77"/>
      <c r="T16" s="77"/>
      <c r="U16" s="78">
        <f t="shared" si="1"/>
        <v>3334</v>
      </c>
      <c r="V16" s="22">
        <v>0</v>
      </c>
      <c r="W16" s="23">
        <v>0</v>
      </c>
      <c r="X16" s="23">
        <v>0</v>
      </c>
      <c r="Y16" s="23"/>
      <c r="Z16" s="23"/>
      <c r="AA16" s="23"/>
      <c r="AB16" s="22">
        <v>0</v>
      </c>
      <c r="AC16" s="23">
        <v>0</v>
      </c>
      <c r="AD16" s="23">
        <v>0</v>
      </c>
      <c r="AE16" s="23"/>
      <c r="AF16" s="23"/>
      <c r="AG16" s="24"/>
      <c r="AH16" s="25">
        <f t="shared" si="2"/>
        <v>0</v>
      </c>
      <c r="AI16" s="26">
        <f t="shared" si="3"/>
        <v>0</v>
      </c>
      <c r="AJ16" s="27">
        <f t="shared" si="4"/>
        <v>0</v>
      </c>
    </row>
    <row r="17" spans="1:36" s="21" customFormat="1" ht="12.75" x14ac:dyDescent="0.2">
      <c r="A17" s="106"/>
      <c r="B17" s="68" t="s">
        <v>56</v>
      </c>
      <c r="C17" s="69" t="s">
        <v>24</v>
      </c>
      <c r="D17" s="70" t="s">
        <v>57</v>
      </c>
      <c r="E17" s="69" t="s">
        <v>168</v>
      </c>
      <c r="F17" s="71"/>
      <c r="G17" s="72">
        <v>13200</v>
      </c>
      <c r="H17" s="73" t="s">
        <v>37</v>
      </c>
      <c r="I17" s="74">
        <v>16</v>
      </c>
      <c r="J17" s="75">
        <v>16</v>
      </c>
      <c r="K17" s="75">
        <v>16</v>
      </c>
      <c r="L17" s="75"/>
      <c r="M17" s="75"/>
      <c r="N17" s="75"/>
      <c r="O17" s="76">
        <v>1050</v>
      </c>
      <c r="P17" s="77">
        <v>2629</v>
      </c>
      <c r="Q17" s="77">
        <v>3082</v>
      </c>
      <c r="R17" s="77"/>
      <c r="S17" s="77"/>
      <c r="T17" s="77"/>
      <c r="U17" s="78">
        <f t="shared" si="1"/>
        <v>6761</v>
      </c>
      <c r="V17" s="22">
        <v>0</v>
      </c>
      <c r="W17" s="23">
        <v>0</v>
      </c>
      <c r="X17" s="23">
        <v>0</v>
      </c>
      <c r="Y17" s="23"/>
      <c r="Z17" s="23"/>
      <c r="AA17" s="23"/>
      <c r="AB17" s="22">
        <v>0</v>
      </c>
      <c r="AC17" s="23">
        <v>0</v>
      </c>
      <c r="AD17" s="23">
        <v>0</v>
      </c>
      <c r="AE17" s="23"/>
      <c r="AF17" s="23"/>
      <c r="AG17" s="24"/>
      <c r="AH17" s="25">
        <f t="shared" si="2"/>
        <v>0</v>
      </c>
      <c r="AI17" s="26">
        <f t="shared" si="3"/>
        <v>0</v>
      </c>
      <c r="AJ17" s="27">
        <f t="shared" si="4"/>
        <v>0</v>
      </c>
    </row>
    <row r="18" spans="1:36" s="21" customFormat="1" ht="12.75" x14ac:dyDescent="0.2">
      <c r="A18" s="106"/>
      <c r="B18" s="68" t="s">
        <v>58</v>
      </c>
      <c r="C18" s="69" t="s">
        <v>24</v>
      </c>
      <c r="D18" s="70" t="s">
        <v>59</v>
      </c>
      <c r="E18" s="69" t="s">
        <v>169</v>
      </c>
      <c r="F18" s="71"/>
      <c r="G18" s="72">
        <v>13200</v>
      </c>
      <c r="H18" s="73" t="s">
        <v>37</v>
      </c>
      <c r="I18" s="74">
        <v>35</v>
      </c>
      <c r="J18" s="75">
        <v>35</v>
      </c>
      <c r="K18" s="75">
        <v>35</v>
      </c>
      <c r="L18" s="75"/>
      <c r="M18" s="75"/>
      <c r="N18" s="75"/>
      <c r="O18" s="76">
        <v>3273</v>
      </c>
      <c r="P18" s="77">
        <v>24516</v>
      </c>
      <c r="Q18" s="77">
        <v>101291</v>
      </c>
      <c r="R18" s="77"/>
      <c r="S18" s="77"/>
      <c r="T18" s="77"/>
      <c r="U18" s="78">
        <f t="shared" si="1"/>
        <v>129080</v>
      </c>
      <c r="V18" s="22">
        <v>0</v>
      </c>
      <c r="W18" s="23">
        <v>0</v>
      </c>
      <c r="X18" s="23">
        <v>0</v>
      </c>
      <c r="Y18" s="23"/>
      <c r="Z18" s="23"/>
      <c r="AA18" s="23"/>
      <c r="AB18" s="22">
        <v>0</v>
      </c>
      <c r="AC18" s="23">
        <v>0</v>
      </c>
      <c r="AD18" s="23">
        <v>0</v>
      </c>
      <c r="AE18" s="23"/>
      <c r="AF18" s="23"/>
      <c r="AG18" s="24"/>
      <c r="AH18" s="25">
        <f t="shared" si="2"/>
        <v>0</v>
      </c>
      <c r="AI18" s="26">
        <f t="shared" si="3"/>
        <v>0</v>
      </c>
      <c r="AJ18" s="27">
        <f t="shared" si="4"/>
        <v>0</v>
      </c>
    </row>
    <row r="19" spans="1:36" s="21" customFormat="1" ht="12.75" x14ac:dyDescent="0.2">
      <c r="A19" s="106"/>
      <c r="B19" s="68" t="s">
        <v>60</v>
      </c>
      <c r="C19" s="69" t="s">
        <v>61</v>
      </c>
      <c r="D19" s="70" t="s">
        <v>62</v>
      </c>
      <c r="E19" s="69" t="s">
        <v>170</v>
      </c>
      <c r="F19" s="71"/>
      <c r="G19" s="72">
        <v>13200</v>
      </c>
      <c r="H19" s="73" t="s">
        <v>37</v>
      </c>
      <c r="I19" s="74">
        <v>8</v>
      </c>
      <c r="J19" s="75">
        <v>8</v>
      </c>
      <c r="K19" s="75">
        <v>8</v>
      </c>
      <c r="L19" s="75"/>
      <c r="M19" s="75"/>
      <c r="N19" s="75"/>
      <c r="O19" s="76">
        <v>125.33</v>
      </c>
      <c r="P19" s="77">
        <v>267.22000000000003</v>
      </c>
      <c r="Q19" s="77">
        <v>196.37</v>
      </c>
      <c r="R19" s="77"/>
      <c r="S19" s="77"/>
      <c r="T19" s="77"/>
      <c r="U19" s="78">
        <f t="shared" si="1"/>
        <v>588.92000000000007</v>
      </c>
      <c r="V19" s="22">
        <v>0</v>
      </c>
      <c r="W19" s="23">
        <v>0</v>
      </c>
      <c r="X19" s="23">
        <v>0</v>
      </c>
      <c r="Y19" s="23"/>
      <c r="Z19" s="23"/>
      <c r="AA19" s="23"/>
      <c r="AB19" s="22">
        <v>0</v>
      </c>
      <c r="AC19" s="23">
        <v>0</v>
      </c>
      <c r="AD19" s="23">
        <v>0</v>
      </c>
      <c r="AE19" s="23"/>
      <c r="AF19" s="23"/>
      <c r="AG19" s="24"/>
      <c r="AH19" s="25">
        <f t="shared" si="2"/>
        <v>0</v>
      </c>
      <c r="AI19" s="26">
        <f t="shared" si="3"/>
        <v>0</v>
      </c>
      <c r="AJ19" s="27">
        <f t="shared" si="4"/>
        <v>0</v>
      </c>
    </row>
    <row r="20" spans="1:36" s="21" customFormat="1" ht="12.75" x14ac:dyDescent="0.2">
      <c r="A20" s="106"/>
      <c r="B20" s="68" t="s">
        <v>63</v>
      </c>
      <c r="C20" s="69" t="s">
        <v>61</v>
      </c>
      <c r="D20" s="70" t="s">
        <v>64</v>
      </c>
      <c r="E20" s="69" t="s">
        <v>171</v>
      </c>
      <c r="F20" s="71"/>
      <c r="G20" s="72">
        <v>13200</v>
      </c>
      <c r="H20" s="73" t="s">
        <v>37</v>
      </c>
      <c r="I20" s="74">
        <v>20</v>
      </c>
      <c r="J20" s="75">
        <v>20</v>
      </c>
      <c r="K20" s="75">
        <v>20</v>
      </c>
      <c r="L20" s="75"/>
      <c r="M20" s="75"/>
      <c r="N20" s="75"/>
      <c r="O20" s="76">
        <v>7723</v>
      </c>
      <c r="P20" s="77">
        <v>16832</v>
      </c>
      <c r="Q20" s="77">
        <v>22968</v>
      </c>
      <c r="R20" s="77"/>
      <c r="S20" s="77"/>
      <c r="T20" s="77"/>
      <c r="U20" s="78">
        <f t="shared" si="1"/>
        <v>47523</v>
      </c>
      <c r="V20" s="22">
        <v>0</v>
      </c>
      <c r="W20" s="23">
        <v>0</v>
      </c>
      <c r="X20" s="23">
        <v>0</v>
      </c>
      <c r="Y20" s="23"/>
      <c r="Z20" s="23"/>
      <c r="AA20" s="23"/>
      <c r="AB20" s="22">
        <v>0</v>
      </c>
      <c r="AC20" s="23">
        <v>0</v>
      </c>
      <c r="AD20" s="23">
        <v>0</v>
      </c>
      <c r="AE20" s="23"/>
      <c r="AF20" s="23"/>
      <c r="AG20" s="24"/>
      <c r="AH20" s="25">
        <f t="shared" si="2"/>
        <v>0</v>
      </c>
      <c r="AI20" s="26">
        <f t="shared" si="3"/>
        <v>0</v>
      </c>
      <c r="AJ20" s="27">
        <f t="shared" si="4"/>
        <v>0</v>
      </c>
    </row>
    <row r="21" spans="1:36" s="21" customFormat="1" ht="12.75" x14ac:dyDescent="0.2">
      <c r="A21" s="106"/>
      <c r="B21" s="68" t="s">
        <v>65</v>
      </c>
      <c r="C21" s="69" t="s">
        <v>61</v>
      </c>
      <c r="D21" s="70" t="s">
        <v>66</v>
      </c>
      <c r="E21" s="69" t="s">
        <v>172</v>
      </c>
      <c r="F21" s="71"/>
      <c r="G21" s="72">
        <v>13200</v>
      </c>
      <c r="H21" s="73" t="s">
        <v>37</v>
      </c>
      <c r="I21" s="74">
        <v>5</v>
      </c>
      <c r="J21" s="75">
        <v>5</v>
      </c>
      <c r="K21" s="75">
        <v>60</v>
      </c>
      <c r="L21" s="75"/>
      <c r="M21" s="75"/>
      <c r="N21" s="75"/>
      <c r="O21" s="76">
        <v>2029</v>
      </c>
      <c r="P21" s="77">
        <v>4340</v>
      </c>
      <c r="Q21" s="77">
        <v>37459</v>
      </c>
      <c r="R21" s="77"/>
      <c r="S21" s="77"/>
      <c r="T21" s="77"/>
      <c r="U21" s="78">
        <f t="shared" si="1"/>
        <v>43828</v>
      </c>
      <c r="V21" s="22">
        <v>0</v>
      </c>
      <c r="W21" s="23">
        <v>0</v>
      </c>
      <c r="X21" s="23">
        <v>0</v>
      </c>
      <c r="Y21" s="23"/>
      <c r="Z21" s="23"/>
      <c r="AA21" s="23"/>
      <c r="AB21" s="22">
        <v>0</v>
      </c>
      <c r="AC21" s="23">
        <v>0</v>
      </c>
      <c r="AD21" s="23">
        <v>0</v>
      </c>
      <c r="AE21" s="23"/>
      <c r="AF21" s="23"/>
      <c r="AG21" s="24"/>
      <c r="AH21" s="25">
        <f t="shared" si="2"/>
        <v>0</v>
      </c>
      <c r="AI21" s="26">
        <f t="shared" si="3"/>
        <v>0</v>
      </c>
      <c r="AJ21" s="27">
        <f t="shared" si="4"/>
        <v>0</v>
      </c>
    </row>
    <row r="22" spans="1:36" s="21" customFormat="1" ht="12.75" x14ac:dyDescent="0.2">
      <c r="A22" s="106"/>
      <c r="B22" s="68" t="s">
        <v>67</v>
      </c>
      <c r="C22" s="69" t="s">
        <v>61</v>
      </c>
      <c r="D22" s="70" t="s">
        <v>68</v>
      </c>
      <c r="E22" s="69" t="s">
        <v>69</v>
      </c>
      <c r="F22" s="71">
        <v>31174</v>
      </c>
      <c r="G22" s="72">
        <v>13200</v>
      </c>
      <c r="H22" s="73" t="s">
        <v>70</v>
      </c>
      <c r="I22" s="74">
        <v>50</v>
      </c>
      <c r="J22" s="75">
        <v>50</v>
      </c>
      <c r="K22" s="75">
        <v>50</v>
      </c>
      <c r="L22" s="75"/>
      <c r="M22" s="75"/>
      <c r="N22" s="75"/>
      <c r="O22" s="76">
        <v>1657</v>
      </c>
      <c r="P22" s="77">
        <v>3590</v>
      </c>
      <c r="Q22" s="77">
        <v>24825</v>
      </c>
      <c r="R22" s="77"/>
      <c r="S22" s="77"/>
      <c r="T22" s="77"/>
      <c r="U22" s="78">
        <f>SUM(O22:T22)</f>
        <v>30072</v>
      </c>
      <c r="V22" s="22">
        <v>0</v>
      </c>
      <c r="W22" s="23">
        <v>0</v>
      </c>
      <c r="X22" s="23">
        <v>0</v>
      </c>
      <c r="Y22" s="23"/>
      <c r="Z22" s="23"/>
      <c r="AA22" s="23"/>
      <c r="AB22" s="22">
        <v>0</v>
      </c>
      <c r="AC22" s="23">
        <v>0</v>
      </c>
      <c r="AD22" s="23">
        <v>0</v>
      </c>
      <c r="AE22" s="23"/>
      <c r="AF22" s="23"/>
      <c r="AG22" s="24"/>
      <c r="AH22" s="25">
        <f>I22*V22+J22*W22+K22*X22+L22*Y22+M22*Z22+N22*AA22</f>
        <v>0</v>
      </c>
      <c r="AI22" s="26">
        <f>O22*AB22+P22*AC22+Q22*AD22+R22*AE22+S22*AF22+T22*AG22</f>
        <v>0</v>
      </c>
      <c r="AJ22" s="27">
        <f>AH22+AI22</f>
        <v>0</v>
      </c>
    </row>
    <row r="23" spans="1:36" s="21" customFormat="1" ht="13.5" thickBot="1" x14ac:dyDescent="0.25">
      <c r="A23" s="107"/>
      <c r="B23" s="79" t="s">
        <v>71</v>
      </c>
      <c r="C23" s="80" t="s">
        <v>61</v>
      </c>
      <c r="D23" s="81" t="s">
        <v>72</v>
      </c>
      <c r="E23" s="80" t="s">
        <v>173</v>
      </c>
      <c r="F23" s="82"/>
      <c r="G23" s="83">
        <v>13200</v>
      </c>
      <c r="H23" s="84" t="s">
        <v>37</v>
      </c>
      <c r="I23" s="85">
        <v>140</v>
      </c>
      <c r="J23" s="86">
        <v>140</v>
      </c>
      <c r="K23" s="86">
        <v>140</v>
      </c>
      <c r="L23" s="86"/>
      <c r="M23" s="86"/>
      <c r="N23" s="86"/>
      <c r="O23" s="87">
        <v>73262</v>
      </c>
      <c r="P23" s="88">
        <v>150973</v>
      </c>
      <c r="Q23" s="88">
        <v>215866</v>
      </c>
      <c r="R23" s="88"/>
      <c r="S23" s="88"/>
      <c r="T23" s="88"/>
      <c r="U23" s="89">
        <f t="shared" si="1"/>
        <v>440101</v>
      </c>
      <c r="V23" s="28">
        <v>0</v>
      </c>
      <c r="W23" s="29">
        <v>0</v>
      </c>
      <c r="X23" s="29">
        <v>0</v>
      </c>
      <c r="Y23" s="29"/>
      <c r="Z23" s="29"/>
      <c r="AA23" s="29"/>
      <c r="AB23" s="28">
        <v>0</v>
      </c>
      <c r="AC23" s="29">
        <v>0</v>
      </c>
      <c r="AD23" s="29">
        <v>0</v>
      </c>
      <c r="AE23" s="29"/>
      <c r="AF23" s="29"/>
      <c r="AG23" s="30"/>
      <c r="AH23" s="31">
        <f t="shared" si="2"/>
        <v>0</v>
      </c>
      <c r="AI23" s="32">
        <f t="shared" si="3"/>
        <v>0</v>
      </c>
      <c r="AJ23" s="33">
        <f t="shared" si="4"/>
        <v>0</v>
      </c>
    </row>
    <row r="24" spans="1:36" s="21" customFormat="1" ht="12.75" x14ac:dyDescent="0.2">
      <c r="A24" s="105" t="s">
        <v>73</v>
      </c>
      <c r="B24" s="68" t="s">
        <v>74</v>
      </c>
      <c r="C24" s="69" t="s">
        <v>24</v>
      </c>
      <c r="D24" s="70" t="s">
        <v>75</v>
      </c>
      <c r="E24" s="69" t="s">
        <v>174</v>
      </c>
      <c r="F24" s="71">
        <v>31192</v>
      </c>
      <c r="G24" s="72">
        <v>400</v>
      </c>
      <c r="H24" s="73" t="s">
        <v>76</v>
      </c>
      <c r="I24" s="74">
        <v>23</v>
      </c>
      <c r="J24" s="75">
        <v>23</v>
      </c>
      <c r="K24" s="75">
        <v>23</v>
      </c>
      <c r="L24" s="75"/>
      <c r="M24" s="75"/>
      <c r="N24" s="75"/>
      <c r="O24" s="76">
        <v>1726</v>
      </c>
      <c r="P24" s="77">
        <v>4713</v>
      </c>
      <c r="Q24" s="77">
        <v>21863</v>
      </c>
      <c r="R24" s="77"/>
      <c r="S24" s="77"/>
      <c r="T24" s="77"/>
      <c r="U24" s="78">
        <f t="shared" si="1"/>
        <v>28302</v>
      </c>
      <c r="V24" s="22">
        <v>0</v>
      </c>
      <c r="W24" s="23">
        <v>0</v>
      </c>
      <c r="X24" s="23">
        <v>0</v>
      </c>
      <c r="Y24" s="23"/>
      <c r="Z24" s="23"/>
      <c r="AA24" s="23"/>
      <c r="AB24" s="22">
        <v>0</v>
      </c>
      <c r="AC24" s="23">
        <v>0</v>
      </c>
      <c r="AD24" s="23">
        <v>0</v>
      </c>
      <c r="AE24" s="23"/>
      <c r="AF24" s="23"/>
      <c r="AG24" s="24"/>
      <c r="AH24" s="25">
        <f t="shared" si="2"/>
        <v>0</v>
      </c>
      <c r="AI24" s="26">
        <f t="shared" si="3"/>
        <v>0</v>
      </c>
      <c r="AJ24" s="27">
        <f t="shared" si="4"/>
        <v>0</v>
      </c>
    </row>
    <row r="25" spans="1:36" s="21" customFormat="1" ht="12.75" x14ac:dyDescent="0.2">
      <c r="A25" s="106"/>
      <c r="B25" s="68" t="s">
        <v>77</v>
      </c>
      <c r="C25" s="69" t="s">
        <v>24</v>
      </c>
      <c r="D25" s="70" t="s">
        <v>78</v>
      </c>
      <c r="E25" s="69" t="s">
        <v>175</v>
      </c>
      <c r="F25" s="71">
        <v>31470</v>
      </c>
      <c r="G25" s="72">
        <v>400</v>
      </c>
      <c r="H25" s="73" t="s">
        <v>76</v>
      </c>
      <c r="I25" s="90">
        <v>19.8</v>
      </c>
      <c r="J25" s="75">
        <v>19.8</v>
      </c>
      <c r="K25" s="75">
        <v>19.8</v>
      </c>
      <c r="L25" s="75"/>
      <c r="M25" s="75"/>
      <c r="N25" s="75"/>
      <c r="O25" s="76">
        <v>1133</v>
      </c>
      <c r="P25" s="77">
        <v>9861</v>
      </c>
      <c r="Q25" s="77">
        <v>24490</v>
      </c>
      <c r="R25" s="77"/>
      <c r="S25" s="77"/>
      <c r="T25" s="77"/>
      <c r="U25" s="78">
        <f t="shared" si="1"/>
        <v>35484</v>
      </c>
      <c r="V25" s="22">
        <v>0</v>
      </c>
      <c r="W25" s="23">
        <v>0</v>
      </c>
      <c r="X25" s="23">
        <v>0</v>
      </c>
      <c r="Y25" s="23"/>
      <c r="Z25" s="23"/>
      <c r="AA25" s="23"/>
      <c r="AB25" s="22">
        <v>0</v>
      </c>
      <c r="AC25" s="23">
        <v>0</v>
      </c>
      <c r="AD25" s="23">
        <v>0</v>
      </c>
      <c r="AE25" s="23"/>
      <c r="AF25" s="23"/>
      <c r="AG25" s="24"/>
      <c r="AH25" s="25">
        <f t="shared" si="2"/>
        <v>0</v>
      </c>
      <c r="AI25" s="26">
        <f t="shared" si="3"/>
        <v>0</v>
      </c>
      <c r="AJ25" s="27">
        <f t="shared" si="4"/>
        <v>0</v>
      </c>
    </row>
    <row r="26" spans="1:36" s="21" customFormat="1" ht="12.75" x14ac:dyDescent="0.2">
      <c r="A26" s="106"/>
      <c r="B26" s="68" t="s">
        <v>79</v>
      </c>
      <c r="C26" s="69" t="s">
        <v>24</v>
      </c>
      <c r="D26" s="70" t="s">
        <v>80</v>
      </c>
      <c r="E26" s="69" t="s">
        <v>176</v>
      </c>
      <c r="F26" s="71">
        <v>31119</v>
      </c>
      <c r="G26" s="72">
        <v>400</v>
      </c>
      <c r="H26" s="73" t="s">
        <v>76</v>
      </c>
      <c r="I26" s="90">
        <v>19.8</v>
      </c>
      <c r="J26" s="75">
        <v>19.8</v>
      </c>
      <c r="K26" s="75">
        <v>19.8</v>
      </c>
      <c r="L26" s="75"/>
      <c r="M26" s="75"/>
      <c r="N26" s="75"/>
      <c r="O26" s="76">
        <v>1325</v>
      </c>
      <c r="P26" s="77">
        <v>16396</v>
      </c>
      <c r="Q26" s="77">
        <v>35890</v>
      </c>
      <c r="R26" s="77"/>
      <c r="S26" s="77"/>
      <c r="T26" s="77"/>
      <c r="U26" s="78">
        <f t="shared" si="1"/>
        <v>53611</v>
      </c>
      <c r="V26" s="22">
        <v>0</v>
      </c>
      <c r="W26" s="23">
        <v>0</v>
      </c>
      <c r="X26" s="23">
        <v>0</v>
      </c>
      <c r="Y26" s="23"/>
      <c r="Z26" s="23"/>
      <c r="AA26" s="23"/>
      <c r="AB26" s="22">
        <v>0</v>
      </c>
      <c r="AC26" s="23">
        <v>0</v>
      </c>
      <c r="AD26" s="23">
        <v>0</v>
      </c>
      <c r="AE26" s="23"/>
      <c r="AF26" s="23"/>
      <c r="AG26" s="24"/>
      <c r="AH26" s="25">
        <f t="shared" si="2"/>
        <v>0</v>
      </c>
      <c r="AI26" s="26">
        <f t="shared" si="3"/>
        <v>0</v>
      </c>
      <c r="AJ26" s="27">
        <f t="shared" si="4"/>
        <v>0</v>
      </c>
    </row>
    <row r="27" spans="1:36" s="21" customFormat="1" ht="12.75" x14ac:dyDescent="0.2">
      <c r="A27" s="106"/>
      <c r="B27" s="68" t="s">
        <v>81</v>
      </c>
      <c r="C27" s="69" t="s">
        <v>24</v>
      </c>
      <c r="D27" s="70" t="s">
        <v>82</v>
      </c>
      <c r="E27" s="69" t="s">
        <v>177</v>
      </c>
      <c r="F27" s="71">
        <v>31194</v>
      </c>
      <c r="G27" s="72">
        <v>400</v>
      </c>
      <c r="H27" s="73" t="s">
        <v>76</v>
      </c>
      <c r="I27" s="74">
        <v>19.8</v>
      </c>
      <c r="J27" s="75">
        <v>19.8</v>
      </c>
      <c r="K27" s="75">
        <v>19.8</v>
      </c>
      <c r="L27" s="75"/>
      <c r="M27" s="75"/>
      <c r="N27" s="75"/>
      <c r="O27" s="76">
        <v>431</v>
      </c>
      <c r="P27" s="77">
        <v>1287</v>
      </c>
      <c r="Q27" s="77">
        <v>12260</v>
      </c>
      <c r="R27" s="77"/>
      <c r="S27" s="77"/>
      <c r="T27" s="77"/>
      <c r="U27" s="78">
        <f t="shared" si="1"/>
        <v>13978</v>
      </c>
      <c r="V27" s="22">
        <v>0</v>
      </c>
      <c r="W27" s="23">
        <v>0</v>
      </c>
      <c r="X27" s="23">
        <v>0</v>
      </c>
      <c r="Y27" s="23"/>
      <c r="Z27" s="23"/>
      <c r="AA27" s="23"/>
      <c r="AB27" s="22">
        <v>0</v>
      </c>
      <c r="AC27" s="23">
        <v>0</v>
      </c>
      <c r="AD27" s="23">
        <v>0</v>
      </c>
      <c r="AE27" s="23"/>
      <c r="AF27" s="23"/>
      <c r="AG27" s="24"/>
      <c r="AH27" s="25">
        <f t="shared" si="2"/>
        <v>0</v>
      </c>
      <c r="AI27" s="26">
        <f t="shared" si="3"/>
        <v>0</v>
      </c>
      <c r="AJ27" s="27">
        <f t="shared" si="4"/>
        <v>0</v>
      </c>
    </row>
    <row r="28" spans="1:36" s="21" customFormat="1" ht="12.75" x14ac:dyDescent="0.2">
      <c r="A28" s="106"/>
      <c r="B28" s="68" t="s">
        <v>83</v>
      </c>
      <c r="C28" s="69" t="s">
        <v>24</v>
      </c>
      <c r="D28" s="70" t="s">
        <v>84</v>
      </c>
      <c r="E28" s="69" t="s">
        <v>178</v>
      </c>
      <c r="F28" s="71">
        <v>31191</v>
      </c>
      <c r="G28" s="72">
        <v>400</v>
      </c>
      <c r="H28" s="73" t="s">
        <v>76</v>
      </c>
      <c r="I28" s="90">
        <v>85</v>
      </c>
      <c r="J28" s="75">
        <v>85</v>
      </c>
      <c r="K28" s="75">
        <v>85</v>
      </c>
      <c r="L28" s="75"/>
      <c r="M28" s="75"/>
      <c r="N28" s="75"/>
      <c r="O28" s="76">
        <v>17032</v>
      </c>
      <c r="P28" s="77">
        <v>138131</v>
      </c>
      <c r="Q28" s="77">
        <v>213331</v>
      </c>
      <c r="R28" s="77"/>
      <c r="S28" s="77"/>
      <c r="T28" s="77"/>
      <c r="U28" s="78">
        <f t="shared" si="1"/>
        <v>368494</v>
      </c>
      <c r="V28" s="22">
        <v>0</v>
      </c>
      <c r="W28" s="23">
        <v>0</v>
      </c>
      <c r="X28" s="23">
        <v>0</v>
      </c>
      <c r="Y28" s="23"/>
      <c r="Z28" s="23"/>
      <c r="AA28" s="23"/>
      <c r="AB28" s="22">
        <v>0</v>
      </c>
      <c r="AC28" s="23">
        <v>0</v>
      </c>
      <c r="AD28" s="23">
        <v>0</v>
      </c>
      <c r="AE28" s="23"/>
      <c r="AF28" s="23"/>
      <c r="AG28" s="24"/>
      <c r="AH28" s="25">
        <f t="shared" si="2"/>
        <v>0</v>
      </c>
      <c r="AI28" s="26">
        <f t="shared" si="3"/>
        <v>0</v>
      </c>
      <c r="AJ28" s="27">
        <f t="shared" si="4"/>
        <v>0</v>
      </c>
    </row>
    <row r="29" spans="1:36" s="21" customFormat="1" ht="12.75" x14ac:dyDescent="0.2">
      <c r="A29" s="106"/>
      <c r="B29" s="68" t="s">
        <v>85</v>
      </c>
      <c r="C29" s="69" t="s">
        <v>24</v>
      </c>
      <c r="D29" s="70" t="s">
        <v>86</v>
      </c>
      <c r="E29" s="69" t="s">
        <v>179</v>
      </c>
      <c r="F29" s="71">
        <v>31171</v>
      </c>
      <c r="G29" s="72">
        <v>400</v>
      </c>
      <c r="H29" s="73" t="s">
        <v>76</v>
      </c>
      <c r="I29" s="74">
        <v>30</v>
      </c>
      <c r="J29" s="75">
        <v>30</v>
      </c>
      <c r="K29" s="75">
        <v>30</v>
      </c>
      <c r="L29" s="75"/>
      <c r="M29" s="75"/>
      <c r="N29" s="75"/>
      <c r="O29" s="76">
        <v>0</v>
      </c>
      <c r="P29" s="77">
        <v>46123</v>
      </c>
      <c r="Q29" s="77">
        <v>9524</v>
      </c>
      <c r="R29" s="77"/>
      <c r="S29" s="77"/>
      <c r="T29" s="77"/>
      <c r="U29" s="78">
        <f t="shared" si="1"/>
        <v>55647</v>
      </c>
      <c r="V29" s="22">
        <v>0</v>
      </c>
      <c r="W29" s="23">
        <v>0</v>
      </c>
      <c r="X29" s="23">
        <v>0</v>
      </c>
      <c r="Y29" s="23"/>
      <c r="Z29" s="23"/>
      <c r="AA29" s="23"/>
      <c r="AB29" s="22">
        <v>0</v>
      </c>
      <c r="AC29" s="23">
        <v>0</v>
      </c>
      <c r="AD29" s="23">
        <v>0</v>
      </c>
      <c r="AE29" s="23"/>
      <c r="AF29" s="23"/>
      <c r="AG29" s="24"/>
      <c r="AH29" s="25">
        <f t="shared" si="2"/>
        <v>0</v>
      </c>
      <c r="AI29" s="26">
        <f t="shared" si="3"/>
        <v>0</v>
      </c>
      <c r="AJ29" s="27">
        <f t="shared" si="4"/>
        <v>0</v>
      </c>
    </row>
    <row r="30" spans="1:36" s="21" customFormat="1" ht="12.75" x14ac:dyDescent="0.2">
      <c r="A30" s="106"/>
      <c r="B30" s="68" t="s">
        <v>87</v>
      </c>
      <c r="C30" s="69" t="s">
        <v>24</v>
      </c>
      <c r="D30" s="70" t="s">
        <v>88</v>
      </c>
      <c r="E30" s="69" t="s">
        <v>180</v>
      </c>
      <c r="F30" s="71">
        <v>31002</v>
      </c>
      <c r="G30" s="72">
        <v>400</v>
      </c>
      <c r="H30" s="73" t="s">
        <v>76</v>
      </c>
      <c r="I30" s="74">
        <v>165</v>
      </c>
      <c r="J30" s="75">
        <v>165</v>
      </c>
      <c r="K30" s="75">
        <v>165</v>
      </c>
      <c r="L30" s="75"/>
      <c r="M30" s="75"/>
      <c r="N30" s="75"/>
      <c r="O30" s="76">
        <v>56366</v>
      </c>
      <c r="P30" s="77">
        <v>155918</v>
      </c>
      <c r="Q30" s="77">
        <v>48815</v>
      </c>
      <c r="R30" s="77"/>
      <c r="S30" s="77"/>
      <c r="T30" s="77"/>
      <c r="U30" s="78">
        <f t="shared" si="1"/>
        <v>261099</v>
      </c>
      <c r="V30" s="22">
        <v>0</v>
      </c>
      <c r="W30" s="23">
        <v>0</v>
      </c>
      <c r="X30" s="23">
        <v>0</v>
      </c>
      <c r="Y30" s="23"/>
      <c r="Z30" s="23"/>
      <c r="AA30" s="23"/>
      <c r="AB30" s="22">
        <v>0</v>
      </c>
      <c r="AC30" s="23">
        <v>0</v>
      </c>
      <c r="AD30" s="23">
        <v>0</v>
      </c>
      <c r="AE30" s="23"/>
      <c r="AF30" s="23"/>
      <c r="AG30" s="24"/>
      <c r="AH30" s="25">
        <f t="shared" si="2"/>
        <v>0</v>
      </c>
      <c r="AI30" s="26">
        <f t="shared" si="3"/>
        <v>0</v>
      </c>
      <c r="AJ30" s="27">
        <f t="shared" si="4"/>
        <v>0</v>
      </c>
    </row>
    <row r="31" spans="1:36" s="21" customFormat="1" ht="12.75" x14ac:dyDescent="0.2">
      <c r="A31" s="106"/>
      <c r="B31" s="68" t="s">
        <v>89</v>
      </c>
      <c r="C31" s="69" t="s">
        <v>24</v>
      </c>
      <c r="D31" s="70" t="s">
        <v>90</v>
      </c>
      <c r="E31" s="69" t="s">
        <v>181</v>
      </c>
      <c r="F31" s="71">
        <v>31002</v>
      </c>
      <c r="G31" s="72">
        <v>400</v>
      </c>
      <c r="H31" s="73" t="s">
        <v>76</v>
      </c>
      <c r="I31" s="74">
        <v>40</v>
      </c>
      <c r="J31" s="75">
        <v>40</v>
      </c>
      <c r="K31" s="75">
        <v>40</v>
      </c>
      <c r="L31" s="75"/>
      <c r="M31" s="75"/>
      <c r="N31" s="75"/>
      <c r="O31" s="76">
        <v>4864</v>
      </c>
      <c r="P31" s="77">
        <v>12611</v>
      </c>
      <c r="Q31" s="77">
        <v>3976</v>
      </c>
      <c r="R31" s="77"/>
      <c r="S31" s="77"/>
      <c r="T31" s="77"/>
      <c r="U31" s="78">
        <f t="shared" si="1"/>
        <v>21451</v>
      </c>
      <c r="V31" s="22">
        <v>0</v>
      </c>
      <c r="W31" s="23">
        <v>0</v>
      </c>
      <c r="X31" s="23">
        <v>0</v>
      </c>
      <c r="Y31" s="23"/>
      <c r="Z31" s="23"/>
      <c r="AA31" s="23"/>
      <c r="AB31" s="22">
        <v>0</v>
      </c>
      <c r="AC31" s="23">
        <v>0</v>
      </c>
      <c r="AD31" s="23">
        <v>0</v>
      </c>
      <c r="AE31" s="23"/>
      <c r="AF31" s="23"/>
      <c r="AG31" s="24"/>
      <c r="AH31" s="25">
        <f t="shared" si="2"/>
        <v>0</v>
      </c>
      <c r="AI31" s="26">
        <f t="shared" si="3"/>
        <v>0</v>
      </c>
      <c r="AJ31" s="27">
        <f t="shared" si="4"/>
        <v>0</v>
      </c>
    </row>
    <row r="32" spans="1:36" s="21" customFormat="1" ht="12.75" x14ac:dyDescent="0.2">
      <c r="A32" s="106"/>
      <c r="B32" s="68" t="s">
        <v>91</v>
      </c>
      <c r="C32" s="69" t="s">
        <v>24</v>
      </c>
      <c r="D32" s="70" t="s">
        <v>92</v>
      </c>
      <c r="E32" s="69" t="s">
        <v>182</v>
      </c>
      <c r="F32" s="71">
        <v>31002</v>
      </c>
      <c r="G32" s="72">
        <v>400</v>
      </c>
      <c r="H32" s="73" t="s">
        <v>76</v>
      </c>
      <c r="I32" s="74">
        <v>65</v>
      </c>
      <c r="J32" s="75">
        <v>65</v>
      </c>
      <c r="K32" s="75">
        <v>65</v>
      </c>
      <c r="L32" s="75"/>
      <c r="M32" s="75"/>
      <c r="N32" s="75"/>
      <c r="O32" s="76">
        <v>51098</v>
      </c>
      <c r="P32" s="77">
        <v>145671</v>
      </c>
      <c r="Q32" s="77">
        <v>67343</v>
      </c>
      <c r="R32" s="77"/>
      <c r="S32" s="77"/>
      <c r="T32" s="77"/>
      <c r="U32" s="78">
        <f t="shared" si="1"/>
        <v>264112</v>
      </c>
      <c r="V32" s="22">
        <v>0</v>
      </c>
      <c r="W32" s="23">
        <v>0</v>
      </c>
      <c r="X32" s="23">
        <v>0</v>
      </c>
      <c r="Y32" s="23"/>
      <c r="Z32" s="23"/>
      <c r="AA32" s="23"/>
      <c r="AB32" s="22">
        <v>0</v>
      </c>
      <c r="AC32" s="23">
        <v>0</v>
      </c>
      <c r="AD32" s="23">
        <v>0</v>
      </c>
      <c r="AE32" s="23"/>
      <c r="AF32" s="23"/>
      <c r="AG32" s="24"/>
      <c r="AH32" s="25">
        <f t="shared" si="2"/>
        <v>0</v>
      </c>
      <c r="AI32" s="26">
        <f t="shared" si="3"/>
        <v>0</v>
      </c>
      <c r="AJ32" s="27">
        <f t="shared" si="4"/>
        <v>0</v>
      </c>
    </row>
    <row r="33" spans="1:36" s="21" customFormat="1" ht="12.75" x14ac:dyDescent="0.2">
      <c r="A33" s="106"/>
      <c r="B33" s="68" t="s">
        <v>93</v>
      </c>
      <c r="C33" s="69" t="s">
        <v>24</v>
      </c>
      <c r="D33" s="70" t="s">
        <v>94</v>
      </c>
      <c r="E33" s="69" t="s">
        <v>183</v>
      </c>
      <c r="F33" s="71">
        <v>31002</v>
      </c>
      <c r="G33" s="72">
        <v>400</v>
      </c>
      <c r="H33" s="73" t="s">
        <v>76</v>
      </c>
      <c r="I33" s="74">
        <v>55</v>
      </c>
      <c r="J33" s="75">
        <v>55</v>
      </c>
      <c r="K33" s="75">
        <v>55</v>
      </c>
      <c r="L33" s="75"/>
      <c r="M33" s="75"/>
      <c r="N33" s="75"/>
      <c r="O33" s="76">
        <v>10615</v>
      </c>
      <c r="P33" s="77">
        <v>31851</v>
      </c>
      <c r="Q33" s="77">
        <v>17123</v>
      </c>
      <c r="R33" s="77"/>
      <c r="S33" s="77"/>
      <c r="T33" s="77"/>
      <c r="U33" s="78">
        <f t="shared" si="1"/>
        <v>59589</v>
      </c>
      <c r="V33" s="22">
        <v>0</v>
      </c>
      <c r="W33" s="23">
        <v>0</v>
      </c>
      <c r="X33" s="23">
        <v>0</v>
      </c>
      <c r="Y33" s="23"/>
      <c r="Z33" s="23"/>
      <c r="AA33" s="23"/>
      <c r="AB33" s="22">
        <v>0</v>
      </c>
      <c r="AC33" s="23">
        <v>0</v>
      </c>
      <c r="AD33" s="23">
        <v>0</v>
      </c>
      <c r="AE33" s="23"/>
      <c r="AF33" s="23"/>
      <c r="AG33" s="24"/>
      <c r="AH33" s="25">
        <f t="shared" si="2"/>
        <v>0</v>
      </c>
      <c r="AI33" s="26">
        <f t="shared" si="3"/>
        <v>0</v>
      </c>
      <c r="AJ33" s="27">
        <f t="shared" si="4"/>
        <v>0</v>
      </c>
    </row>
    <row r="34" spans="1:36" s="21" customFormat="1" ht="12.75" x14ac:dyDescent="0.2">
      <c r="A34" s="106"/>
      <c r="B34" s="68" t="s">
        <v>95</v>
      </c>
      <c r="C34" s="69" t="s">
        <v>24</v>
      </c>
      <c r="D34" s="70" t="s">
        <v>96</v>
      </c>
      <c r="E34" s="69" t="s">
        <v>184</v>
      </c>
      <c r="F34" s="71">
        <v>31013</v>
      </c>
      <c r="G34" s="72">
        <v>400</v>
      </c>
      <c r="H34" s="73" t="s">
        <v>76</v>
      </c>
      <c r="I34" s="74">
        <v>55</v>
      </c>
      <c r="J34" s="75">
        <v>55</v>
      </c>
      <c r="K34" s="75">
        <v>55</v>
      </c>
      <c r="L34" s="75"/>
      <c r="M34" s="75"/>
      <c r="N34" s="75"/>
      <c r="O34" s="76">
        <v>27465</v>
      </c>
      <c r="P34" s="77">
        <v>71244</v>
      </c>
      <c r="Q34" s="77">
        <v>44892</v>
      </c>
      <c r="R34" s="77"/>
      <c r="S34" s="77"/>
      <c r="T34" s="77"/>
      <c r="U34" s="78">
        <f t="shared" si="1"/>
        <v>143601</v>
      </c>
      <c r="V34" s="22">
        <v>0</v>
      </c>
      <c r="W34" s="23">
        <v>0</v>
      </c>
      <c r="X34" s="23">
        <v>0</v>
      </c>
      <c r="Y34" s="23"/>
      <c r="Z34" s="23"/>
      <c r="AA34" s="23"/>
      <c r="AB34" s="22">
        <v>0</v>
      </c>
      <c r="AC34" s="23">
        <v>0</v>
      </c>
      <c r="AD34" s="23">
        <v>0</v>
      </c>
      <c r="AE34" s="23"/>
      <c r="AF34" s="23"/>
      <c r="AG34" s="24"/>
      <c r="AH34" s="25">
        <f t="shared" si="2"/>
        <v>0</v>
      </c>
      <c r="AI34" s="26">
        <f t="shared" si="3"/>
        <v>0</v>
      </c>
      <c r="AJ34" s="27">
        <f t="shared" si="4"/>
        <v>0</v>
      </c>
    </row>
    <row r="35" spans="1:36" s="21" customFormat="1" ht="12.75" x14ac:dyDescent="0.2">
      <c r="A35" s="106"/>
      <c r="B35" s="68" t="s">
        <v>97</v>
      </c>
      <c r="C35" s="69" t="s">
        <v>24</v>
      </c>
      <c r="D35" s="70" t="s">
        <v>98</v>
      </c>
      <c r="E35" s="69" t="s">
        <v>185</v>
      </c>
      <c r="F35" s="71">
        <v>31195</v>
      </c>
      <c r="G35" s="72">
        <v>400</v>
      </c>
      <c r="H35" s="73" t="s">
        <v>76</v>
      </c>
      <c r="I35" s="74">
        <v>35</v>
      </c>
      <c r="J35" s="75">
        <v>35</v>
      </c>
      <c r="K35" s="75">
        <v>35</v>
      </c>
      <c r="L35" s="75"/>
      <c r="M35" s="75"/>
      <c r="N35" s="75"/>
      <c r="O35" s="76">
        <v>1020</v>
      </c>
      <c r="P35" s="77">
        <v>5363</v>
      </c>
      <c r="Q35" s="77">
        <v>40719</v>
      </c>
      <c r="R35" s="77"/>
      <c r="S35" s="77"/>
      <c r="T35" s="77"/>
      <c r="U35" s="78">
        <f t="shared" si="1"/>
        <v>47102</v>
      </c>
      <c r="V35" s="22">
        <v>0</v>
      </c>
      <c r="W35" s="23">
        <v>0</v>
      </c>
      <c r="X35" s="23">
        <v>0</v>
      </c>
      <c r="Y35" s="23"/>
      <c r="Z35" s="23"/>
      <c r="AA35" s="23"/>
      <c r="AB35" s="22">
        <v>0</v>
      </c>
      <c r="AC35" s="23">
        <v>0</v>
      </c>
      <c r="AD35" s="23">
        <v>0</v>
      </c>
      <c r="AE35" s="23"/>
      <c r="AF35" s="23"/>
      <c r="AG35" s="24"/>
      <c r="AH35" s="25">
        <f t="shared" si="2"/>
        <v>0</v>
      </c>
      <c r="AI35" s="26">
        <f t="shared" si="3"/>
        <v>0</v>
      </c>
      <c r="AJ35" s="27">
        <f t="shared" si="4"/>
        <v>0</v>
      </c>
    </row>
    <row r="36" spans="1:36" s="21" customFormat="1" ht="12.75" x14ac:dyDescent="0.2">
      <c r="A36" s="106"/>
      <c r="B36" s="68" t="s">
        <v>99</v>
      </c>
      <c r="C36" s="69" t="s">
        <v>24</v>
      </c>
      <c r="D36" s="70" t="s">
        <v>100</v>
      </c>
      <c r="E36" s="69" t="s">
        <v>186</v>
      </c>
      <c r="F36" s="71">
        <v>31195</v>
      </c>
      <c r="G36" s="72">
        <v>400</v>
      </c>
      <c r="H36" s="73" t="s">
        <v>76</v>
      </c>
      <c r="I36" s="74">
        <v>30</v>
      </c>
      <c r="J36" s="75">
        <v>30</v>
      </c>
      <c r="K36" s="75">
        <v>30</v>
      </c>
      <c r="L36" s="75"/>
      <c r="M36" s="75"/>
      <c r="N36" s="75"/>
      <c r="O36" s="76">
        <v>302</v>
      </c>
      <c r="P36" s="77">
        <v>812</v>
      </c>
      <c r="Q36" s="77">
        <v>11990</v>
      </c>
      <c r="R36" s="77"/>
      <c r="S36" s="77"/>
      <c r="T36" s="77"/>
      <c r="U36" s="78">
        <f t="shared" si="1"/>
        <v>13104</v>
      </c>
      <c r="V36" s="22">
        <v>0</v>
      </c>
      <c r="W36" s="23">
        <v>0</v>
      </c>
      <c r="X36" s="23">
        <v>0</v>
      </c>
      <c r="Y36" s="23"/>
      <c r="Z36" s="23"/>
      <c r="AA36" s="23"/>
      <c r="AB36" s="22">
        <v>0</v>
      </c>
      <c r="AC36" s="23">
        <v>0</v>
      </c>
      <c r="AD36" s="23">
        <v>0</v>
      </c>
      <c r="AE36" s="23"/>
      <c r="AF36" s="23"/>
      <c r="AG36" s="24"/>
      <c r="AH36" s="25">
        <f t="shared" si="2"/>
        <v>0</v>
      </c>
      <c r="AI36" s="26">
        <f t="shared" si="3"/>
        <v>0</v>
      </c>
      <c r="AJ36" s="27">
        <f t="shared" si="4"/>
        <v>0</v>
      </c>
    </row>
    <row r="37" spans="1:36" s="21" customFormat="1" ht="12.75" x14ac:dyDescent="0.2">
      <c r="A37" s="106"/>
      <c r="B37" s="68" t="s">
        <v>101</v>
      </c>
      <c r="C37" s="69" t="s">
        <v>24</v>
      </c>
      <c r="D37" s="70" t="s">
        <v>102</v>
      </c>
      <c r="E37" s="69" t="s">
        <v>187</v>
      </c>
      <c r="F37" s="71">
        <v>31191</v>
      </c>
      <c r="G37" s="72">
        <v>400</v>
      </c>
      <c r="H37" s="73" t="s">
        <v>76</v>
      </c>
      <c r="I37" s="74">
        <v>22</v>
      </c>
      <c r="J37" s="75">
        <v>22</v>
      </c>
      <c r="K37" s="75">
        <v>22</v>
      </c>
      <c r="L37" s="75"/>
      <c r="M37" s="75"/>
      <c r="N37" s="75"/>
      <c r="O37" s="76">
        <v>502</v>
      </c>
      <c r="P37" s="77">
        <v>2089</v>
      </c>
      <c r="Q37" s="77">
        <v>19263</v>
      </c>
      <c r="R37" s="77"/>
      <c r="S37" s="77"/>
      <c r="T37" s="77"/>
      <c r="U37" s="78">
        <f t="shared" si="1"/>
        <v>21854</v>
      </c>
      <c r="V37" s="22">
        <v>0</v>
      </c>
      <c r="W37" s="23">
        <v>0</v>
      </c>
      <c r="X37" s="23">
        <v>0</v>
      </c>
      <c r="Y37" s="23"/>
      <c r="Z37" s="23"/>
      <c r="AA37" s="23"/>
      <c r="AB37" s="22">
        <v>0</v>
      </c>
      <c r="AC37" s="23">
        <v>0</v>
      </c>
      <c r="AD37" s="23">
        <v>0</v>
      </c>
      <c r="AE37" s="23"/>
      <c r="AF37" s="23"/>
      <c r="AG37" s="24"/>
      <c r="AH37" s="25">
        <f t="shared" si="2"/>
        <v>0</v>
      </c>
      <c r="AI37" s="26">
        <f t="shared" si="3"/>
        <v>0</v>
      </c>
      <c r="AJ37" s="27">
        <f t="shared" si="4"/>
        <v>0</v>
      </c>
    </row>
    <row r="38" spans="1:36" s="21" customFormat="1" ht="12.75" x14ac:dyDescent="0.2">
      <c r="A38" s="106"/>
      <c r="B38" s="68" t="s">
        <v>103</v>
      </c>
      <c r="C38" s="69" t="s">
        <v>24</v>
      </c>
      <c r="D38" s="70" t="s">
        <v>104</v>
      </c>
      <c r="E38" s="69" t="s">
        <v>188</v>
      </c>
      <c r="F38" s="71">
        <v>31699</v>
      </c>
      <c r="G38" s="72">
        <v>400</v>
      </c>
      <c r="H38" s="73" t="s">
        <v>76</v>
      </c>
      <c r="I38" s="74">
        <v>15</v>
      </c>
      <c r="J38" s="75">
        <v>15</v>
      </c>
      <c r="K38" s="75">
        <v>15</v>
      </c>
      <c r="L38" s="75"/>
      <c r="M38" s="75"/>
      <c r="N38" s="75"/>
      <c r="O38" s="76">
        <v>145</v>
      </c>
      <c r="P38" s="77">
        <v>644</v>
      </c>
      <c r="Q38" s="77">
        <v>1360</v>
      </c>
      <c r="R38" s="77"/>
      <c r="S38" s="77"/>
      <c r="T38" s="77"/>
      <c r="U38" s="78">
        <f t="shared" si="1"/>
        <v>2149</v>
      </c>
      <c r="V38" s="22">
        <v>0</v>
      </c>
      <c r="W38" s="23">
        <v>0</v>
      </c>
      <c r="X38" s="23">
        <v>0</v>
      </c>
      <c r="Y38" s="23"/>
      <c r="Z38" s="23"/>
      <c r="AA38" s="23"/>
      <c r="AB38" s="22">
        <v>0</v>
      </c>
      <c r="AC38" s="23">
        <v>0</v>
      </c>
      <c r="AD38" s="23">
        <v>0</v>
      </c>
      <c r="AE38" s="23"/>
      <c r="AF38" s="23"/>
      <c r="AG38" s="24"/>
      <c r="AH38" s="25">
        <f t="shared" si="2"/>
        <v>0</v>
      </c>
      <c r="AI38" s="26">
        <f t="shared" si="3"/>
        <v>0</v>
      </c>
      <c r="AJ38" s="27">
        <f t="shared" si="4"/>
        <v>0</v>
      </c>
    </row>
    <row r="39" spans="1:36" s="21" customFormat="1" ht="12.75" x14ac:dyDescent="0.2">
      <c r="A39" s="106"/>
      <c r="B39" s="68" t="s">
        <v>105</v>
      </c>
      <c r="C39" s="69" t="s">
        <v>24</v>
      </c>
      <c r="D39" s="70" t="s">
        <v>106</v>
      </c>
      <c r="E39" s="69" t="s">
        <v>189</v>
      </c>
      <c r="F39" s="71">
        <v>31610</v>
      </c>
      <c r="G39" s="72">
        <v>400</v>
      </c>
      <c r="H39" s="73" t="s">
        <v>76</v>
      </c>
      <c r="I39" s="74">
        <v>27.72</v>
      </c>
      <c r="J39" s="75">
        <v>27.72</v>
      </c>
      <c r="K39" s="75">
        <v>27.72</v>
      </c>
      <c r="L39" s="75"/>
      <c r="M39" s="75"/>
      <c r="N39" s="75"/>
      <c r="O39" s="76">
        <v>3501</v>
      </c>
      <c r="P39" s="77">
        <v>13978</v>
      </c>
      <c r="Q39" s="77">
        <v>4331</v>
      </c>
      <c r="R39" s="77"/>
      <c r="S39" s="77"/>
      <c r="T39" s="77"/>
      <c r="U39" s="78">
        <f t="shared" si="1"/>
        <v>21810</v>
      </c>
      <c r="V39" s="22">
        <v>0</v>
      </c>
      <c r="W39" s="23">
        <v>0</v>
      </c>
      <c r="X39" s="23">
        <v>0</v>
      </c>
      <c r="Y39" s="23"/>
      <c r="Z39" s="23"/>
      <c r="AA39" s="23"/>
      <c r="AB39" s="22">
        <v>0</v>
      </c>
      <c r="AC39" s="23">
        <v>0</v>
      </c>
      <c r="AD39" s="23">
        <v>0</v>
      </c>
      <c r="AE39" s="23"/>
      <c r="AF39" s="23"/>
      <c r="AG39" s="24"/>
      <c r="AH39" s="25">
        <f t="shared" si="2"/>
        <v>0</v>
      </c>
      <c r="AI39" s="26">
        <f t="shared" si="3"/>
        <v>0</v>
      </c>
      <c r="AJ39" s="27">
        <f t="shared" si="4"/>
        <v>0</v>
      </c>
    </row>
    <row r="40" spans="1:36" s="21" customFormat="1" ht="12.75" x14ac:dyDescent="0.2">
      <c r="A40" s="106"/>
      <c r="B40" s="68" t="s">
        <v>107</v>
      </c>
      <c r="C40" s="69" t="s">
        <v>24</v>
      </c>
      <c r="D40" s="70" t="s">
        <v>108</v>
      </c>
      <c r="E40" s="69" t="s">
        <v>190</v>
      </c>
      <c r="F40" s="71">
        <v>31193</v>
      </c>
      <c r="G40" s="72">
        <v>400</v>
      </c>
      <c r="H40" s="73" t="s">
        <v>76</v>
      </c>
      <c r="I40" s="74">
        <v>25</v>
      </c>
      <c r="J40" s="75">
        <v>25</v>
      </c>
      <c r="K40" s="75">
        <v>25</v>
      </c>
      <c r="L40" s="75"/>
      <c r="M40" s="75"/>
      <c r="N40" s="75"/>
      <c r="O40" s="76">
        <v>118</v>
      </c>
      <c r="P40" s="77">
        <v>735</v>
      </c>
      <c r="Q40" s="77">
        <v>8739</v>
      </c>
      <c r="R40" s="77"/>
      <c r="S40" s="77"/>
      <c r="T40" s="77"/>
      <c r="U40" s="78">
        <f t="shared" si="1"/>
        <v>9592</v>
      </c>
      <c r="V40" s="22">
        <v>0</v>
      </c>
      <c r="W40" s="23">
        <v>0</v>
      </c>
      <c r="X40" s="23">
        <v>0</v>
      </c>
      <c r="Y40" s="23"/>
      <c r="Z40" s="23"/>
      <c r="AA40" s="23"/>
      <c r="AB40" s="22">
        <v>0</v>
      </c>
      <c r="AC40" s="23">
        <v>0</v>
      </c>
      <c r="AD40" s="23">
        <v>0</v>
      </c>
      <c r="AE40" s="23"/>
      <c r="AF40" s="23"/>
      <c r="AG40" s="24"/>
      <c r="AH40" s="25">
        <f t="shared" si="2"/>
        <v>0</v>
      </c>
      <c r="AI40" s="26">
        <f t="shared" si="3"/>
        <v>0</v>
      </c>
      <c r="AJ40" s="27">
        <f t="shared" si="4"/>
        <v>0</v>
      </c>
    </row>
    <row r="41" spans="1:36" s="21" customFormat="1" ht="12.75" x14ac:dyDescent="0.2">
      <c r="A41" s="106"/>
      <c r="B41" s="68" t="s">
        <v>109</v>
      </c>
      <c r="C41" s="69" t="s">
        <v>24</v>
      </c>
      <c r="D41" s="70" t="s">
        <v>110</v>
      </c>
      <c r="E41" s="69" t="s">
        <v>191</v>
      </c>
      <c r="F41" s="71">
        <v>31160</v>
      </c>
      <c r="G41" s="72">
        <v>400</v>
      </c>
      <c r="H41" s="73" t="s">
        <v>76</v>
      </c>
      <c r="I41" s="74">
        <v>35</v>
      </c>
      <c r="J41" s="75">
        <v>35</v>
      </c>
      <c r="K41" s="75">
        <v>35</v>
      </c>
      <c r="L41" s="75"/>
      <c r="M41" s="75"/>
      <c r="N41" s="75"/>
      <c r="O41" s="76">
        <v>7302</v>
      </c>
      <c r="P41" s="77">
        <v>27378</v>
      </c>
      <c r="Q41" s="77">
        <v>5927</v>
      </c>
      <c r="R41" s="77"/>
      <c r="S41" s="77"/>
      <c r="T41" s="77"/>
      <c r="U41" s="78">
        <f t="shared" si="1"/>
        <v>40607</v>
      </c>
      <c r="V41" s="22">
        <v>0</v>
      </c>
      <c r="W41" s="23">
        <v>0</v>
      </c>
      <c r="X41" s="23">
        <v>0</v>
      </c>
      <c r="Y41" s="23"/>
      <c r="Z41" s="23"/>
      <c r="AA41" s="23"/>
      <c r="AB41" s="22">
        <v>0</v>
      </c>
      <c r="AC41" s="23">
        <v>0</v>
      </c>
      <c r="AD41" s="23">
        <v>0</v>
      </c>
      <c r="AE41" s="23"/>
      <c r="AF41" s="23"/>
      <c r="AG41" s="24"/>
      <c r="AH41" s="25">
        <f t="shared" si="2"/>
        <v>0</v>
      </c>
      <c r="AI41" s="26">
        <f t="shared" si="3"/>
        <v>0</v>
      </c>
      <c r="AJ41" s="27">
        <f t="shared" si="4"/>
        <v>0</v>
      </c>
    </row>
    <row r="42" spans="1:36" s="21" customFormat="1" ht="12.75" x14ac:dyDescent="0.2">
      <c r="A42" s="106"/>
      <c r="B42" s="68" t="s">
        <v>111</v>
      </c>
      <c r="C42" s="69" t="s">
        <v>24</v>
      </c>
      <c r="D42" s="70" t="s">
        <v>112</v>
      </c>
      <c r="E42" s="69" t="s">
        <v>192</v>
      </c>
      <c r="F42" s="71">
        <v>31013</v>
      </c>
      <c r="G42" s="72">
        <v>400</v>
      </c>
      <c r="H42" s="73" t="s">
        <v>76</v>
      </c>
      <c r="I42" s="74">
        <v>5</v>
      </c>
      <c r="J42" s="75">
        <v>15</v>
      </c>
      <c r="K42" s="75">
        <v>15</v>
      </c>
      <c r="L42" s="75"/>
      <c r="M42" s="75"/>
      <c r="N42" s="75"/>
      <c r="O42" s="76">
        <v>479</v>
      </c>
      <c r="P42" s="77">
        <v>3202</v>
      </c>
      <c r="Q42" s="77">
        <v>13381</v>
      </c>
      <c r="R42" s="77"/>
      <c r="S42" s="77"/>
      <c r="T42" s="77"/>
      <c r="U42" s="78">
        <f t="shared" si="1"/>
        <v>17062</v>
      </c>
      <c r="V42" s="22">
        <v>0</v>
      </c>
      <c r="W42" s="23">
        <v>0</v>
      </c>
      <c r="X42" s="23">
        <v>0</v>
      </c>
      <c r="Y42" s="23"/>
      <c r="Z42" s="23"/>
      <c r="AA42" s="23"/>
      <c r="AB42" s="22">
        <v>0</v>
      </c>
      <c r="AC42" s="23">
        <v>0</v>
      </c>
      <c r="AD42" s="23">
        <v>0</v>
      </c>
      <c r="AE42" s="23"/>
      <c r="AF42" s="23"/>
      <c r="AG42" s="24"/>
      <c r="AH42" s="25">
        <f t="shared" si="2"/>
        <v>0</v>
      </c>
      <c r="AI42" s="26">
        <f t="shared" si="3"/>
        <v>0</v>
      </c>
      <c r="AJ42" s="27">
        <f t="shared" si="4"/>
        <v>0</v>
      </c>
    </row>
    <row r="43" spans="1:36" s="21" customFormat="1" ht="12.75" x14ac:dyDescent="0.2">
      <c r="A43" s="106"/>
      <c r="B43" s="68" t="s">
        <v>113</v>
      </c>
      <c r="C43" s="69" t="s">
        <v>24</v>
      </c>
      <c r="D43" s="70" t="s">
        <v>114</v>
      </c>
      <c r="E43" s="69" t="s">
        <v>191</v>
      </c>
      <c r="F43" s="71">
        <v>31160</v>
      </c>
      <c r="G43" s="72">
        <v>400</v>
      </c>
      <c r="H43" s="73" t="s">
        <v>76</v>
      </c>
      <c r="I43" s="74">
        <v>15.1</v>
      </c>
      <c r="J43" s="75">
        <v>15.1</v>
      </c>
      <c r="K43" s="75">
        <v>15.1</v>
      </c>
      <c r="L43" s="75"/>
      <c r="M43" s="75"/>
      <c r="N43" s="75"/>
      <c r="O43" s="76">
        <v>150</v>
      </c>
      <c r="P43" s="77">
        <v>163</v>
      </c>
      <c r="Q43" s="77">
        <v>824</v>
      </c>
      <c r="R43" s="77"/>
      <c r="S43" s="77"/>
      <c r="T43" s="77"/>
      <c r="U43" s="78">
        <f t="shared" si="1"/>
        <v>1137</v>
      </c>
      <c r="V43" s="22">
        <v>0</v>
      </c>
      <c r="W43" s="23">
        <v>0</v>
      </c>
      <c r="X43" s="23">
        <v>0</v>
      </c>
      <c r="Y43" s="23"/>
      <c r="Z43" s="23"/>
      <c r="AA43" s="23"/>
      <c r="AB43" s="22">
        <v>0</v>
      </c>
      <c r="AC43" s="23">
        <v>0</v>
      </c>
      <c r="AD43" s="23">
        <v>0</v>
      </c>
      <c r="AE43" s="23"/>
      <c r="AF43" s="23"/>
      <c r="AG43" s="24"/>
      <c r="AH43" s="25">
        <f t="shared" si="2"/>
        <v>0</v>
      </c>
      <c r="AI43" s="26">
        <f t="shared" si="3"/>
        <v>0</v>
      </c>
      <c r="AJ43" s="27">
        <f t="shared" si="4"/>
        <v>0</v>
      </c>
    </row>
    <row r="44" spans="1:36" s="21" customFormat="1" ht="12.75" x14ac:dyDescent="0.2">
      <c r="A44" s="106"/>
      <c r="B44" s="68" t="s">
        <v>115</v>
      </c>
      <c r="C44" s="69" t="s">
        <v>61</v>
      </c>
      <c r="D44" s="70" t="s">
        <v>116</v>
      </c>
      <c r="E44" s="69" t="s">
        <v>193</v>
      </c>
      <c r="F44" s="71">
        <v>31190</v>
      </c>
      <c r="G44" s="72">
        <v>400</v>
      </c>
      <c r="H44" s="73" t="s">
        <v>76</v>
      </c>
      <c r="I44" s="74">
        <v>42.46</v>
      </c>
      <c r="J44" s="75">
        <v>42.46</v>
      </c>
      <c r="K44" s="75">
        <v>42.46</v>
      </c>
      <c r="L44" s="75"/>
      <c r="M44" s="75"/>
      <c r="N44" s="75"/>
      <c r="O44" s="76">
        <v>975</v>
      </c>
      <c r="P44" s="77">
        <v>12819</v>
      </c>
      <c r="Q44" s="77">
        <v>43600</v>
      </c>
      <c r="R44" s="77"/>
      <c r="S44" s="77"/>
      <c r="T44" s="77"/>
      <c r="U44" s="78">
        <f t="shared" ref="U44:U49" si="5">SUM(O44:T44)</f>
        <v>57394</v>
      </c>
      <c r="V44" s="22">
        <v>0</v>
      </c>
      <c r="W44" s="23">
        <v>0</v>
      </c>
      <c r="X44" s="23">
        <v>0</v>
      </c>
      <c r="Y44" s="23"/>
      <c r="Z44" s="23"/>
      <c r="AA44" s="23"/>
      <c r="AB44" s="22">
        <v>0</v>
      </c>
      <c r="AC44" s="23">
        <v>0</v>
      </c>
      <c r="AD44" s="23">
        <v>0</v>
      </c>
      <c r="AE44" s="23"/>
      <c r="AF44" s="23"/>
      <c r="AG44" s="24"/>
      <c r="AH44" s="25">
        <f t="shared" si="2"/>
        <v>0</v>
      </c>
      <c r="AI44" s="26">
        <f t="shared" si="3"/>
        <v>0</v>
      </c>
      <c r="AJ44" s="27">
        <f t="shared" si="4"/>
        <v>0</v>
      </c>
    </row>
    <row r="45" spans="1:36" s="21" customFormat="1" ht="12.75" x14ac:dyDescent="0.2">
      <c r="A45" s="106"/>
      <c r="B45" s="68" t="s">
        <v>117</v>
      </c>
      <c r="C45" s="69" t="s">
        <v>61</v>
      </c>
      <c r="D45" s="70" t="s">
        <v>118</v>
      </c>
      <c r="E45" s="69" t="s">
        <v>194</v>
      </c>
      <c r="F45" s="71">
        <v>31190</v>
      </c>
      <c r="G45" s="72">
        <v>400</v>
      </c>
      <c r="H45" s="73" t="s">
        <v>76</v>
      </c>
      <c r="I45" s="74">
        <v>30</v>
      </c>
      <c r="J45" s="75">
        <v>30</v>
      </c>
      <c r="K45" s="75">
        <v>30</v>
      </c>
      <c r="L45" s="75"/>
      <c r="M45" s="75"/>
      <c r="N45" s="75"/>
      <c r="O45" s="76">
        <v>4219</v>
      </c>
      <c r="P45" s="77">
        <v>12943</v>
      </c>
      <c r="Q45" s="77">
        <v>5771</v>
      </c>
      <c r="R45" s="77"/>
      <c r="S45" s="77"/>
      <c r="T45" s="77"/>
      <c r="U45" s="78">
        <f t="shared" si="5"/>
        <v>22933</v>
      </c>
      <c r="V45" s="22">
        <v>0</v>
      </c>
      <c r="W45" s="23">
        <v>0</v>
      </c>
      <c r="X45" s="23">
        <v>0</v>
      </c>
      <c r="Y45" s="23"/>
      <c r="Z45" s="23"/>
      <c r="AA45" s="23"/>
      <c r="AB45" s="22">
        <v>0</v>
      </c>
      <c r="AC45" s="23">
        <v>0</v>
      </c>
      <c r="AD45" s="23">
        <v>0</v>
      </c>
      <c r="AE45" s="23"/>
      <c r="AF45" s="23"/>
      <c r="AG45" s="24"/>
      <c r="AH45" s="25">
        <f t="shared" si="2"/>
        <v>0</v>
      </c>
      <c r="AI45" s="26">
        <f t="shared" si="3"/>
        <v>0</v>
      </c>
      <c r="AJ45" s="27">
        <f t="shared" si="4"/>
        <v>0</v>
      </c>
    </row>
    <row r="46" spans="1:36" s="21" customFormat="1" ht="12.75" x14ac:dyDescent="0.2">
      <c r="A46" s="106"/>
      <c r="B46" s="68" t="s">
        <v>119</v>
      </c>
      <c r="C46" s="69" t="s">
        <v>61</v>
      </c>
      <c r="D46" s="70" t="s">
        <v>120</v>
      </c>
      <c r="E46" s="69" t="s">
        <v>195</v>
      </c>
      <c r="F46" s="71">
        <v>31191</v>
      </c>
      <c r="G46" s="72">
        <v>400</v>
      </c>
      <c r="H46" s="73" t="s">
        <v>76</v>
      </c>
      <c r="I46" s="74">
        <v>40</v>
      </c>
      <c r="J46" s="75">
        <v>40</v>
      </c>
      <c r="K46" s="75">
        <v>40</v>
      </c>
      <c r="L46" s="75"/>
      <c r="M46" s="75"/>
      <c r="N46" s="75"/>
      <c r="O46" s="76">
        <v>10736</v>
      </c>
      <c r="P46" s="77">
        <v>80767</v>
      </c>
      <c r="Q46" s="77">
        <v>117176</v>
      </c>
      <c r="R46" s="77"/>
      <c r="S46" s="77"/>
      <c r="T46" s="77"/>
      <c r="U46" s="78">
        <f t="shared" si="5"/>
        <v>208679</v>
      </c>
      <c r="V46" s="22">
        <v>0</v>
      </c>
      <c r="W46" s="23">
        <v>0</v>
      </c>
      <c r="X46" s="23">
        <v>0</v>
      </c>
      <c r="Y46" s="23"/>
      <c r="Z46" s="23"/>
      <c r="AA46" s="23"/>
      <c r="AB46" s="22">
        <v>0</v>
      </c>
      <c r="AC46" s="23">
        <v>0</v>
      </c>
      <c r="AD46" s="23">
        <v>0</v>
      </c>
      <c r="AE46" s="23"/>
      <c r="AF46" s="23"/>
      <c r="AG46" s="24"/>
      <c r="AH46" s="25">
        <f t="shared" si="2"/>
        <v>0</v>
      </c>
      <c r="AI46" s="26">
        <f t="shared" si="3"/>
        <v>0</v>
      </c>
      <c r="AJ46" s="27">
        <f t="shared" si="4"/>
        <v>0</v>
      </c>
    </row>
    <row r="47" spans="1:36" s="21" customFormat="1" ht="12.75" x14ac:dyDescent="0.2">
      <c r="A47" s="106"/>
      <c r="B47" s="68" t="s">
        <v>121</v>
      </c>
      <c r="C47" s="69" t="s">
        <v>61</v>
      </c>
      <c r="D47" s="70" t="s">
        <v>122</v>
      </c>
      <c r="E47" s="69" t="s">
        <v>196</v>
      </c>
      <c r="F47" s="71">
        <v>31190</v>
      </c>
      <c r="G47" s="72">
        <v>400</v>
      </c>
      <c r="H47" s="73" t="s">
        <v>76</v>
      </c>
      <c r="I47" s="74">
        <v>16.5</v>
      </c>
      <c r="J47" s="75">
        <v>16.5</v>
      </c>
      <c r="K47" s="75">
        <v>16.5</v>
      </c>
      <c r="L47" s="75"/>
      <c r="M47" s="75"/>
      <c r="N47" s="75"/>
      <c r="O47" s="76">
        <v>942</v>
      </c>
      <c r="P47" s="77">
        <v>3625</v>
      </c>
      <c r="Q47" s="77">
        <v>2561</v>
      </c>
      <c r="R47" s="77"/>
      <c r="S47" s="77"/>
      <c r="T47" s="77"/>
      <c r="U47" s="78">
        <f t="shared" si="5"/>
        <v>7128</v>
      </c>
      <c r="V47" s="22">
        <v>0</v>
      </c>
      <c r="W47" s="23">
        <v>0</v>
      </c>
      <c r="X47" s="23">
        <v>0</v>
      </c>
      <c r="Y47" s="23"/>
      <c r="Z47" s="23"/>
      <c r="AA47" s="23"/>
      <c r="AB47" s="22">
        <v>0</v>
      </c>
      <c r="AC47" s="23">
        <v>0</v>
      </c>
      <c r="AD47" s="23">
        <v>0</v>
      </c>
      <c r="AE47" s="23"/>
      <c r="AF47" s="23"/>
      <c r="AG47" s="24"/>
      <c r="AH47" s="25">
        <f t="shared" si="2"/>
        <v>0</v>
      </c>
      <c r="AI47" s="26">
        <f t="shared" si="3"/>
        <v>0</v>
      </c>
      <c r="AJ47" s="27">
        <f t="shared" si="4"/>
        <v>0</v>
      </c>
    </row>
    <row r="48" spans="1:36" s="21" customFormat="1" ht="12.75" x14ac:dyDescent="0.2">
      <c r="A48" s="106"/>
      <c r="B48" s="68" t="s">
        <v>123</v>
      </c>
      <c r="C48" s="69" t="s">
        <v>61</v>
      </c>
      <c r="D48" s="70" t="s">
        <v>124</v>
      </c>
      <c r="E48" s="69" t="s">
        <v>125</v>
      </c>
      <c r="F48" s="71">
        <v>31172</v>
      </c>
      <c r="G48" s="72">
        <v>400</v>
      </c>
      <c r="H48" s="73" t="s">
        <v>76</v>
      </c>
      <c r="I48" s="74">
        <v>15.1</v>
      </c>
      <c r="J48" s="75">
        <v>15.1</v>
      </c>
      <c r="K48" s="75">
        <v>15.1</v>
      </c>
      <c r="L48" s="75"/>
      <c r="M48" s="75"/>
      <c r="N48" s="75"/>
      <c r="O48" s="76">
        <v>192</v>
      </c>
      <c r="P48" s="77">
        <v>559</v>
      </c>
      <c r="Q48" s="77">
        <v>3799</v>
      </c>
      <c r="R48" s="77"/>
      <c r="S48" s="77"/>
      <c r="T48" s="77"/>
      <c r="U48" s="78">
        <f t="shared" si="5"/>
        <v>4550</v>
      </c>
      <c r="V48" s="22">
        <v>0</v>
      </c>
      <c r="W48" s="23">
        <v>0</v>
      </c>
      <c r="X48" s="23">
        <v>0</v>
      </c>
      <c r="Y48" s="23"/>
      <c r="Z48" s="23"/>
      <c r="AA48" s="23"/>
      <c r="AB48" s="22">
        <v>0</v>
      </c>
      <c r="AC48" s="23">
        <v>0</v>
      </c>
      <c r="AD48" s="23">
        <v>0</v>
      </c>
      <c r="AE48" s="23"/>
      <c r="AF48" s="23"/>
      <c r="AG48" s="24"/>
      <c r="AH48" s="25">
        <f t="shared" si="2"/>
        <v>0</v>
      </c>
      <c r="AI48" s="26">
        <f t="shared" si="3"/>
        <v>0</v>
      </c>
      <c r="AJ48" s="27">
        <f t="shared" si="4"/>
        <v>0</v>
      </c>
    </row>
    <row r="49" spans="1:36" s="21" customFormat="1" ht="12.75" collapsed="1" x14ac:dyDescent="0.2">
      <c r="A49" s="106"/>
      <c r="B49" s="68" t="s">
        <v>126</v>
      </c>
      <c r="C49" s="69" t="s">
        <v>61</v>
      </c>
      <c r="D49" s="70" t="s">
        <v>127</v>
      </c>
      <c r="E49" s="69" t="s">
        <v>197</v>
      </c>
      <c r="F49" s="71">
        <v>31174</v>
      </c>
      <c r="G49" s="72">
        <v>400</v>
      </c>
      <c r="H49" s="73" t="s">
        <v>76</v>
      </c>
      <c r="I49" s="74">
        <v>17.3</v>
      </c>
      <c r="J49" s="75">
        <v>17.3</v>
      </c>
      <c r="K49" s="75">
        <v>17.3</v>
      </c>
      <c r="L49" s="75"/>
      <c r="M49" s="75"/>
      <c r="N49" s="75"/>
      <c r="O49" s="76">
        <v>2728</v>
      </c>
      <c r="P49" s="77">
        <v>13901</v>
      </c>
      <c r="Q49" s="77">
        <v>10611</v>
      </c>
      <c r="R49" s="77"/>
      <c r="S49" s="77"/>
      <c r="T49" s="77"/>
      <c r="U49" s="78">
        <f t="shared" si="5"/>
        <v>27240</v>
      </c>
      <c r="V49" s="22">
        <v>0</v>
      </c>
      <c r="W49" s="23">
        <v>0</v>
      </c>
      <c r="X49" s="23">
        <v>0</v>
      </c>
      <c r="Y49" s="23"/>
      <c r="Z49" s="23"/>
      <c r="AA49" s="23"/>
      <c r="AB49" s="22">
        <v>0</v>
      </c>
      <c r="AC49" s="23">
        <v>0</v>
      </c>
      <c r="AD49" s="23">
        <v>0</v>
      </c>
      <c r="AE49" s="23"/>
      <c r="AF49" s="23"/>
      <c r="AG49" s="24"/>
      <c r="AH49" s="25">
        <f t="shared" si="2"/>
        <v>0</v>
      </c>
      <c r="AI49" s="26">
        <f t="shared" si="3"/>
        <v>0</v>
      </c>
      <c r="AJ49" s="27">
        <f t="shared" si="4"/>
        <v>0</v>
      </c>
    </row>
    <row r="50" spans="1:36" s="21" customFormat="1" ht="12.75" collapsed="1" x14ac:dyDescent="0.2">
      <c r="A50" s="106"/>
      <c r="B50" s="68" t="s">
        <v>128</v>
      </c>
      <c r="C50" s="69" t="s">
        <v>24</v>
      </c>
      <c r="D50" s="70" t="s">
        <v>129</v>
      </c>
      <c r="E50" s="69" t="s">
        <v>198</v>
      </c>
      <c r="F50" s="71">
        <v>31610</v>
      </c>
      <c r="G50" s="72">
        <v>400</v>
      </c>
      <c r="H50" s="73" t="s">
        <v>130</v>
      </c>
      <c r="I50" s="74" t="s">
        <v>131</v>
      </c>
      <c r="J50" s="75">
        <v>10.391999999999999</v>
      </c>
      <c r="K50" s="75" t="s">
        <v>131</v>
      </c>
      <c r="L50" s="75"/>
      <c r="M50" s="75"/>
      <c r="N50" s="75"/>
      <c r="O50" s="76">
        <v>0</v>
      </c>
      <c r="P50" s="77">
        <v>27715</v>
      </c>
      <c r="Q50" s="77">
        <v>61745</v>
      </c>
      <c r="R50" s="77"/>
      <c r="S50" s="77"/>
      <c r="T50" s="77"/>
      <c r="U50" s="78">
        <v>70676</v>
      </c>
      <c r="V50" s="22"/>
      <c r="W50" s="23">
        <v>0</v>
      </c>
      <c r="X50" s="23"/>
      <c r="Y50" s="23"/>
      <c r="Z50" s="23"/>
      <c r="AA50" s="23"/>
      <c r="AB50" s="22">
        <v>0</v>
      </c>
      <c r="AC50" s="23"/>
      <c r="AD50" s="23">
        <v>0</v>
      </c>
      <c r="AE50" s="23"/>
      <c r="AF50" s="23"/>
      <c r="AG50" s="24"/>
      <c r="AH50" s="25">
        <f t="shared" si="2"/>
        <v>0</v>
      </c>
      <c r="AI50" s="26">
        <f t="shared" si="3"/>
        <v>0</v>
      </c>
      <c r="AJ50" s="27">
        <f t="shared" si="4"/>
        <v>0</v>
      </c>
    </row>
    <row r="51" spans="1:36" s="21" customFormat="1" ht="12.75" collapsed="1" x14ac:dyDescent="0.2">
      <c r="A51" s="106"/>
      <c r="B51" s="68" t="s">
        <v>132</v>
      </c>
      <c r="C51" s="69" t="s">
        <v>24</v>
      </c>
      <c r="D51" s="70" t="s">
        <v>133</v>
      </c>
      <c r="E51" s="69" t="s">
        <v>199</v>
      </c>
      <c r="F51" s="71">
        <v>31600</v>
      </c>
      <c r="G51" s="72">
        <v>400</v>
      </c>
      <c r="H51" s="73" t="s">
        <v>134</v>
      </c>
      <c r="I51" s="74" t="s">
        <v>131</v>
      </c>
      <c r="J51" s="75">
        <v>10.39</v>
      </c>
      <c r="K51" s="75" t="s">
        <v>131</v>
      </c>
      <c r="L51" s="75"/>
      <c r="M51" s="75"/>
      <c r="N51" s="75"/>
      <c r="O51" s="76">
        <v>0</v>
      </c>
      <c r="P51" s="77">
        <v>818</v>
      </c>
      <c r="Q51" s="77">
        <v>0</v>
      </c>
      <c r="R51" s="77"/>
      <c r="S51" s="77"/>
      <c r="T51" s="77"/>
      <c r="U51" s="78">
        <f t="shared" ref="U51:U58" si="6">SUM(O51:T51)</f>
        <v>818</v>
      </c>
      <c r="V51" s="22"/>
      <c r="W51" s="23">
        <v>0</v>
      </c>
      <c r="X51" s="23"/>
      <c r="Y51" s="23"/>
      <c r="Z51" s="23"/>
      <c r="AA51" s="23"/>
      <c r="AB51" s="22"/>
      <c r="AC51" s="23">
        <v>0</v>
      </c>
      <c r="AD51" s="23"/>
      <c r="AE51" s="23"/>
      <c r="AF51" s="23"/>
      <c r="AG51" s="24"/>
      <c r="AH51" s="25">
        <f t="shared" si="2"/>
        <v>0</v>
      </c>
      <c r="AI51" s="26">
        <f t="shared" si="3"/>
        <v>0</v>
      </c>
      <c r="AJ51" s="27">
        <f t="shared" si="4"/>
        <v>0</v>
      </c>
    </row>
    <row r="52" spans="1:36" s="21" customFormat="1" ht="12.75" collapsed="1" x14ac:dyDescent="0.2">
      <c r="A52" s="106"/>
      <c r="B52" s="68" t="s">
        <v>135</v>
      </c>
      <c r="C52" s="69" t="s">
        <v>24</v>
      </c>
      <c r="D52" s="70" t="s">
        <v>136</v>
      </c>
      <c r="E52" s="69" t="s">
        <v>137</v>
      </c>
      <c r="F52" s="71">
        <v>31486</v>
      </c>
      <c r="G52" s="72">
        <v>400</v>
      </c>
      <c r="H52" s="73" t="s">
        <v>134</v>
      </c>
      <c r="I52" s="74" t="s">
        <v>131</v>
      </c>
      <c r="J52" s="75">
        <v>13.2</v>
      </c>
      <c r="K52" s="75" t="s">
        <v>131</v>
      </c>
      <c r="L52" s="75"/>
      <c r="M52" s="75"/>
      <c r="N52" s="75"/>
      <c r="O52" s="76">
        <v>0</v>
      </c>
      <c r="P52" s="77">
        <v>2766</v>
      </c>
      <c r="Q52" s="77">
        <v>0</v>
      </c>
      <c r="R52" s="77"/>
      <c r="S52" s="77"/>
      <c r="T52" s="77"/>
      <c r="U52" s="78">
        <f t="shared" si="6"/>
        <v>2766</v>
      </c>
      <c r="V52" s="22"/>
      <c r="W52" s="23">
        <v>0</v>
      </c>
      <c r="X52" s="23"/>
      <c r="Y52" s="23"/>
      <c r="Z52" s="23"/>
      <c r="AA52" s="23"/>
      <c r="AB52" s="22"/>
      <c r="AC52" s="23">
        <v>0</v>
      </c>
      <c r="AD52" s="23"/>
      <c r="AE52" s="23"/>
      <c r="AF52" s="23"/>
      <c r="AG52" s="24"/>
      <c r="AH52" s="25">
        <f t="shared" si="2"/>
        <v>0</v>
      </c>
      <c r="AI52" s="26">
        <f t="shared" si="3"/>
        <v>0</v>
      </c>
      <c r="AJ52" s="27">
        <f t="shared" si="4"/>
        <v>0</v>
      </c>
    </row>
    <row r="53" spans="1:36" s="21" customFormat="1" ht="12.75" collapsed="1" x14ac:dyDescent="0.2">
      <c r="A53" s="106"/>
      <c r="B53" s="68" t="s">
        <v>138</v>
      </c>
      <c r="C53" s="69" t="s">
        <v>24</v>
      </c>
      <c r="D53" s="70" t="s">
        <v>139</v>
      </c>
      <c r="E53" s="69" t="s">
        <v>200</v>
      </c>
      <c r="F53" s="71">
        <v>31119</v>
      </c>
      <c r="G53" s="72">
        <v>400</v>
      </c>
      <c r="H53" s="73" t="s">
        <v>134</v>
      </c>
      <c r="I53" s="74">
        <v>0</v>
      </c>
      <c r="J53" s="75">
        <v>15</v>
      </c>
      <c r="K53" s="75">
        <v>0</v>
      </c>
      <c r="L53" s="75"/>
      <c r="M53" s="75"/>
      <c r="N53" s="75"/>
      <c r="O53" s="76">
        <v>0</v>
      </c>
      <c r="P53" s="77">
        <v>8638.2000000000007</v>
      </c>
      <c r="Q53" s="77">
        <v>0</v>
      </c>
      <c r="R53" s="77"/>
      <c r="S53" s="77"/>
      <c r="T53" s="77"/>
      <c r="U53" s="78">
        <f t="shared" si="6"/>
        <v>8638.2000000000007</v>
      </c>
      <c r="V53" s="22"/>
      <c r="W53" s="23">
        <v>0</v>
      </c>
      <c r="X53" s="23"/>
      <c r="Y53" s="23"/>
      <c r="Z53" s="23"/>
      <c r="AA53" s="23"/>
      <c r="AB53" s="22"/>
      <c r="AC53" s="23">
        <v>0</v>
      </c>
      <c r="AD53" s="23"/>
      <c r="AE53" s="23"/>
      <c r="AF53" s="23"/>
      <c r="AG53" s="24"/>
      <c r="AH53" s="25">
        <f t="shared" si="2"/>
        <v>0</v>
      </c>
      <c r="AI53" s="26">
        <f t="shared" si="3"/>
        <v>0</v>
      </c>
      <c r="AJ53" s="27">
        <f t="shared" si="4"/>
        <v>0</v>
      </c>
    </row>
    <row r="54" spans="1:36" s="21" customFormat="1" ht="12.75" collapsed="1" x14ac:dyDescent="0.2">
      <c r="A54" s="106"/>
      <c r="B54" s="68" t="s">
        <v>140</v>
      </c>
      <c r="C54" s="69" t="s">
        <v>24</v>
      </c>
      <c r="D54" s="70" t="s">
        <v>141</v>
      </c>
      <c r="E54" s="69" t="s">
        <v>201</v>
      </c>
      <c r="F54" s="71">
        <v>31698</v>
      </c>
      <c r="G54" s="72">
        <v>400</v>
      </c>
      <c r="H54" s="73" t="s">
        <v>134</v>
      </c>
      <c r="I54" s="74" t="s">
        <v>131</v>
      </c>
      <c r="J54" s="75">
        <v>10.39</v>
      </c>
      <c r="K54" s="75" t="s">
        <v>131</v>
      </c>
      <c r="L54" s="75"/>
      <c r="M54" s="75"/>
      <c r="N54" s="75"/>
      <c r="O54" s="76">
        <v>0</v>
      </c>
      <c r="P54" s="77">
        <v>1887</v>
      </c>
      <c r="Q54" s="77">
        <v>0</v>
      </c>
      <c r="R54" s="77"/>
      <c r="S54" s="77"/>
      <c r="T54" s="77"/>
      <c r="U54" s="78">
        <f t="shared" si="6"/>
        <v>1887</v>
      </c>
      <c r="V54" s="22"/>
      <c r="W54" s="23">
        <v>0</v>
      </c>
      <c r="X54" s="23"/>
      <c r="Y54" s="23"/>
      <c r="Z54" s="23"/>
      <c r="AA54" s="23"/>
      <c r="AB54" s="22"/>
      <c r="AC54" s="23">
        <v>0</v>
      </c>
      <c r="AD54" s="23"/>
      <c r="AE54" s="23"/>
      <c r="AF54" s="23"/>
      <c r="AG54" s="24"/>
      <c r="AH54" s="25">
        <f t="shared" si="2"/>
        <v>0</v>
      </c>
      <c r="AI54" s="26">
        <f t="shared" si="3"/>
        <v>0</v>
      </c>
      <c r="AJ54" s="27">
        <f t="shared" si="4"/>
        <v>0</v>
      </c>
    </row>
    <row r="55" spans="1:36" s="21" customFormat="1" ht="12.75" collapsed="1" x14ac:dyDescent="0.2">
      <c r="A55" s="106"/>
      <c r="B55" s="68" t="s">
        <v>142</v>
      </c>
      <c r="C55" s="69" t="s">
        <v>24</v>
      </c>
      <c r="D55" s="70" t="s">
        <v>143</v>
      </c>
      <c r="E55" s="69" t="s">
        <v>202</v>
      </c>
      <c r="F55" s="71">
        <v>31610</v>
      </c>
      <c r="G55" s="72">
        <v>400</v>
      </c>
      <c r="H55" s="73" t="s">
        <v>134</v>
      </c>
      <c r="I55" s="74" t="s">
        <v>131</v>
      </c>
      <c r="J55" s="75">
        <v>13.2</v>
      </c>
      <c r="K55" s="75" t="s">
        <v>131</v>
      </c>
      <c r="L55" s="75"/>
      <c r="M55" s="75"/>
      <c r="N55" s="75"/>
      <c r="O55" s="76">
        <v>0</v>
      </c>
      <c r="P55" s="77">
        <v>24138</v>
      </c>
      <c r="Q55" s="77">
        <v>0</v>
      </c>
      <c r="R55" s="77"/>
      <c r="S55" s="77"/>
      <c r="T55" s="77"/>
      <c r="U55" s="78">
        <f t="shared" si="6"/>
        <v>24138</v>
      </c>
      <c r="V55" s="22"/>
      <c r="W55" s="23">
        <v>0</v>
      </c>
      <c r="X55" s="23"/>
      <c r="Y55" s="23"/>
      <c r="Z55" s="23"/>
      <c r="AA55" s="23"/>
      <c r="AB55" s="22"/>
      <c r="AC55" s="23">
        <v>0</v>
      </c>
      <c r="AD55" s="23"/>
      <c r="AE55" s="23"/>
      <c r="AF55" s="23"/>
      <c r="AG55" s="24"/>
      <c r="AH55" s="25">
        <f t="shared" si="2"/>
        <v>0</v>
      </c>
      <c r="AI55" s="26">
        <f t="shared" si="3"/>
        <v>0</v>
      </c>
      <c r="AJ55" s="27">
        <f t="shared" si="4"/>
        <v>0</v>
      </c>
    </row>
    <row r="56" spans="1:36" s="21" customFormat="1" ht="12.75" collapsed="1" x14ac:dyDescent="0.2">
      <c r="A56" s="106"/>
      <c r="B56" s="68" t="s">
        <v>144</v>
      </c>
      <c r="C56" s="69" t="s">
        <v>24</v>
      </c>
      <c r="D56" s="70" t="s">
        <v>145</v>
      </c>
      <c r="E56" s="69" t="s">
        <v>203</v>
      </c>
      <c r="F56" s="71">
        <v>31600</v>
      </c>
      <c r="G56" s="72">
        <v>400</v>
      </c>
      <c r="H56" s="73" t="s">
        <v>134</v>
      </c>
      <c r="I56" s="74" t="s">
        <v>131</v>
      </c>
      <c r="J56" s="75">
        <v>13.85</v>
      </c>
      <c r="K56" s="75" t="s">
        <v>131</v>
      </c>
      <c r="L56" s="75"/>
      <c r="M56" s="75"/>
      <c r="N56" s="75"/>
      <c r="O56" s="76">
        <v>0</v>
      </c>
      <c r="P56" s="77">
        <v>2366</v>
      </c>
      <c r="Q56" s="77">
        <v>0</v>
      </c>
      <c r="R56" s="77"/>
      <c r="S56" s="77"/>
      <c r="T56" s="77"/>
      <c r="U56" s="78">
        <f t="shared" si="6"/>
        <v>2366</v>
      </c>
      <c r="V56" s="22"/>
      <c r="W56" s="23">
        <v>0</v>
      </c>
      <c r="X56" s="23"/>
      <c r="Y56" s="23"/>
      <c r="Z56" s="23"/>
      <c r="AA56" s="23"/>
      <c r="AB56" s="22"/>
      <c r="AC56" s="23">
        <v>0</v>
      </c>
      <c r="AD56" s="23"/>
      <c r="AE56" s="23"/>
      <c r="AF56" s="23"/>
      <c r="AG56" s="24"/>
      <c r="AH56" s="25">
        <f t="shared" si="2"/>
        <v>0</v>
      </c>
      <c r="AI56" s="26">
        <f t="shared" si="3"/>
        <v>0</v>
      </c>
      <c r="AJ56" s="27">
        <f t="shared" si="4"/>
        <v>0</v>
      </c>
    </row>
    <row r="57" spans="1:36" s="21" customFormat="1" ht="12.75" collapsed="1" x14ac:dyDescent="0.2">
      <c r="A57" s="106"/>
      <c r="B57" s="68" t="s">
        <v>146</v>
      </c>
      <c r="C57" s="69" t="s">
        <v>61</v>
      </c>
      <c r="D57" s="70" t="s">
        <v>147</v>
      </c>
      <c r="E57" s="69" t="s">
        <v>204</v>
      </c>
      <c r="F57" s="71">
        <v>31174</v>
      </c>
      <c r="G57" s="72">
        <v>400</v>
      </c>
      <c r="H57" s="73" t="s">
        <v>134</v>
      </c>
      <c r="I57" s="74" t="s">
        <v>131</v>
      </c>
      <c r="J57" s="75">
        <v>13.2</v>
      </c>
      <c r="K57" s="75" t="s">
        <v>131</v>
      </c>
      <c r="L57" s="75"/>
      <c r="M57" s="75"/>
      <c r="N57" s="75"/>
      <c r="O57" s="76">
        <v>0</v>
      </c>
      <c r="P57" s="77">
        <v>15891</v>
      </c>
      <c r="Q57" s="77">
        <v>0</v>
      </c>
      <c r="R57" s="77"/>
      <c r="S57" s="77"/>
      <c r="T57" s="77"/>
      <c r="U57" s="78">
        <f t="shared" si="6"/>
        <v>15891</v>
      </c>
      <c r="V57" s="22"/>
      <c r="W57" s="23">
        <v>0</v>
      </c>
      <c r="X57" s="23"/>
      <c r="Y57" s="23"/>
      <c r="Z57" s="23"/>
      <c r="AA57" s="23"/>
      <c r="AB57" s="22"/>
      <c r="AC57" s="23">
        <v>0</v>
      </c>
      <c r="AD57" s="23"/>
      <c r="AE57" s="23"/>
      <c r="AF57" s="23"/>
      <c r="AG57" s="24"/>
      <c r="AH57" s="25">
        <f t="shared" si="2"/>
        <v>0</v>
      </c>
      <c r="AI57" s="26">
        <f t="shared" si="3"/>
        <v>0</v>
      </c>
      <c r="AJ57" s="27">
        <f t="shared" si="4"/>
        <v>0</v>
      </c>
    </row>
    <row r="58" spans="1:36" s="21" customFormat="1" ht="13.5" collapsed="1" thickBot="1" x14ac:dyDescent="0.25">
      <c r="A58" s="107"/>
      <c r="B58" s="91" t="s">
        <v>148</v>
      </c>
      <c r="C58" s="92" t="s">
        <v>61</v>
      </c>
      <c r="D58" s="93" t="s">
        <v>149</v>
      </c>
      <c r="E58" s="92" t="s">
        <v>205</v>
      </c>
      <c r="F58" s="94">
        <v>31173</v>
      </c>
      <c r="G58" s="95">
        <v>400</v>
      </c>
      <c r="H58" s="96" t="s">
        <v>134</v>
      </c>
      <c r="I58" s="97" t="s">
        <v>131</v>
      </c>
      <c r="J58" s="98">
        <v>13.2</v>
      </c>
      <c r="K58" s="98" t="s">
        <v>131</v>
      </c>
      <c r="L58" s="98"/>
      <c r="M58" s="98"/>
      <c r="N58" s="98"/>
      <c r="O58" s="99">
        <v>0</v>
      </c>
      <c r="P58" s="100">
        <v>15859</v>
      </c>
      <c r="Q58" s="100">
        <v>0</v>
      </c>
      <c r="R58" s="100"/>
      <c r="S58" s="100"/>
      <c r="T58" s="100"/>
      <c r="U58" s="101">
        <f t="shared" si="6"/>
        <v>15859</v>
      </c>
      <c r="V58" s="34"/>
      <c r="W58" s="35">
        <v>0</v>
      </c>
      <c r="X58" s="35"/>
      <c r="Y58" s="35"/>
      <c r="Z58" s="35"/>
      <c r="AA58" s="35"/>
      <c r="AB58" s="34"/>
      <c r="AC58" s="35">
        <v>0</v>
      </c>
      <c r="AD58" s="35"/>
      <c r="AE58" s="35"/>
      <c r="AF58" s="35"/>
      <c r="AG58" s="36"/>
      <c r="AH58" s="37">
        <f t="shared" si="2"/>
        <v>0</v>
      </c>
      <c r="AI58" s="38">
        <f t="shared" si="3"/>
        <v>0</v>
      </c>
      <c r="AJ58" s="39">
        <f t="shared" si="4"/>
        <v>0</v>
      </c>
    </row>
    <row r="61" spans="1:36" x14ac:dyDescent="0.25">
      <c r="AH61" s="41" t="s">
        <v>150</v>
      </c>
      <c r="AI61" s="42"/>
      <c r="AJ61" s="42">
        <f>AJ3</f>
        <v>0</v>
      </c>
    </row>
    <row r="62" spans="1:36" x14ac:dyDescent="0.25">
      <c r="AH62" s="41" t="s">
        <v>151</v>
      </c>
      <c r="AI62" s="42"/>
      <c r="AJ62" s="42">
        <f>SUM(AJ4:AJ23)</f>
        <v>0</v>
      </c>
    </row>
    <row r="63" spans="1:36" x14ac:dyDescent="0.25">
      <c r="AH63" s="43" t="s">
        <v>152</v>
      </c>
      <c r="AI63" s="44"/>
      <c r="AJ63" s="44">
        <f>SUM(AJ24:AJ58)</f>
        <v>0</v>
      </c>
    </row>
    <row r="64" spans="1:36" x14ac:dyDescent="0.25">
      <c r="AH64" s="41" t="s">
        <v>153</v>
      </c>
      <c r="AI64" s="42"/>
      <c r="AJ64" s="42">
        <f>SUM(AJ61:AJ63)</f>
        <v>0</v>
      </c>
    </row>
    <row r="66" spans="6:33" x14ac:dyDescent="0.25">
      <c r="F66"/>
      <c r="G66"/>
      <c r="H66"/>
      <c r="AB66" s="45"/>
      <c r="AC66" s="45"/>
      <c r="AD66" s="45"/>
      <c r="AE66" s="45"/>
      <c r="AF66" s="45"/>
      <c r="AG66" s="45"/>
    </row>
    <row r="67" spans="6:33" x14ac:dyDescent="0.25">
      <c r="F67"/>
      <c r="G67"/>
      <c r="H67"/>
      <c r="AB67" s="45"/>
      <c r="AC67" s="45"/>
      <c r="AD67" s="45"/>
      <c r="AE67" s="45"/>
      <c r="AF67" s="45"/>
      <c r="AG67" s="45"/>
    </row>
    <row r="68" spans="6:33" x14ac:dyDescent="0.25">
      <c r="F68"/>
      <c r="G68"/>
      <c r="H68"/>
      <c r="AB68" s="45"/>
      <c r="AC68" s="45"/>
      <c r="AD68" s="45"/>
      <c r="AE68" s="45"/>
      <c r="AF68" s="45"/>
      <c r="AG68" s="45"/>
    </row>
    <row r="69" spans="6:33" x14ac:dyDescent="0.25">
      <c r="F69"/>
      <c r="G69"/>
      <c r="H69"/>
      <c r="AB69" s="45"/>
      <c r="AC69" s="45"/>
      <c r="AD69" s="45"/>
      <c r="AE69" s="45"/>
      <c r="AF69" s="45"/>
      <c r="AG69" s="45"/>
    </row>
    <row r="70" spans="6:33" x14ac:dyDescent="0.25">
      <c r="F70"/>
      <c r="G70"/>
      <c r="H70"/>
      <c r="AB70" s="45"/>
      <c r="AC70" s="45"/>
      <c r="AD70" s="45"/>
      <c r="AE70" s="45"/>
      <c r="AF70" s="45"/>
      <c r="AG70" s="45"/>
    </row>
    <row r="71" spans="6:33" x14ac:dyDescent="0.25">
      <c r="F71"/>
      <c r="G71"/>
      <c r="H71"/>
      <c r="AB71" s="45"/>
      <c r="AC71" s="45"/>
      <c r="AD71" s="45"/>
      <c r="AE71" s="45"/>
      <c r="AF71" s="45"/>
      <c r="AG71" s="45"/>
    </row>
    <row r="72" spans="6:33" x14ac:dyDescent="0.25">
      <c r="F72"/>
      <c r="G72"/>
      <c r="H72"/>
      <c r="AB72" s="45"/>
      <c r="AC72" s="45"/>
      <c r="AD72" s="45"/>
      <c r="AE72" s="45"/>
      <c r="AF72" s="45"/>
      <c r="AG72" s="45"/>
    </row>
    <row r="73" spans="6:33" x14ac:dyDescent="0.25">
      <c r="F73"/>
      <c r="G73"/>
      <c r="H73"/>
      <c r="AB73" s="45"/>
      <c r="AC73" s="45"/>
      <c r="AD73" s="45"/>
      <c r="AE73" s="45"/>
      <c r="AF73" s="45"/>
      <c r="AG73" s="45"/>
    </row>
    <row r="74" spans="6:33" x14ac:dyDescent="0.25">
      <c r="F74"/>
      <c r="G74"/>
      <c r="H74"/>
      <c r="AB74" s="45"/>
      <c r="AC74" s="45"/>
      <c r="AD74" s="45"/>
      <c r="AE74" s="45"/>
      <c r="AF74" s="45"/>
      <c r="AG74" s="45"/>
    </row>
    <row r="75" spans="6:33" x14ac:dyDescent="0.25">
      <c r="F75"/>
      <c r="G75"/>
      <c r="H75"/>
      <c r="AB75" s="45"/>
      <c r="AC75" s="45"/>
      <c r="AD75" s="45"/>
      <c r="AE75" s="45"/>
      <c r="AF75" s="45"/>
      <c r="AG75" s="45"/>
    </row>
    <row r="76" spans="6:33" x14ac:dyDescent="0.25">
      <c r="F76"/>
      <c r="G76"/>
      <c r="H76"/>
      <c r="AB76" s="45"/>
      <c r="AC76" s="45"/>
      <c r="AD76" s="45"/>
      <c r="AE76" s="45"/>
      <c r="AF76" s="45"/>
      <c r="AG76" s="45"/>
    </row>
  </sheetData>
  <mergeCells count="7">
    <mergeCell ref="AH1:AJ1"/>
    <mergeCell ref="A4:A23"/>
    <mergeCell ref="A24:A58"/>
    <mergeCell ref="I1:N1"/>
    <mergeCell ref="O1:T1"/>
    <mergeCell ref="V1:AA1"/>
    <mergeCell ref="AB1:AG1"/>
  </mergeCells>
  <pageMargins left="0.70866141732283472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ta Apertura" ma:contentTypeID="0x0101004B4DB5EF9F0AD34AAFDE5B6CF01509C1008A6FA7B725243447AEB94AEFB8DD7659" ma:contentTypeVersion="6" ma:contentTypeDescription="" ma:contentTypeScope="" ma:versionID="0593699c3602e000e7ff2007dfe8f782">
  <xsd:schema xmlns:xsd="http://www.w3.org/2001/XMLSchema" xmlns:p="http://schemas.microsoft.com/office/2006/metadata/properties" xmlns:ns2="465E073F-5581-4E2E-8D4A-70BA4F6F2E60" xmlns:ns3="465e073f-5581-4e2e-8d4a-70ba4f6f2e60" targetNamespace="http://schemas.microsoft.com/office/2006/metadata/properties" ma:root="true" ma:fieldsID="331007d07db108c62c963833eee57e69" ns2:_="" ns3:_="">
    <xsd:import namespace="465E073F-5581-4E2E-8D4A-70BA4F6F2E60"/>
    <xsd:import namespace="465e073f-5581-4e2e-8d4a-70ba4f6f2e60"/>
    <xsd:element name="properties">
      <xsd:complexType>
        <xsd:sequence>
          <xsd:element name="documentManagement">
            <xsd:complexType>
              <xsd:all>
                <xsd:element ref="ns2:Descripcion" minOccurs="0"/>
                <xsd:element ref="ns2:Tipo_x0020_documento" minOccurs="0"/>
                <xsd:element ref="ns2:Observaciones" minOccurs="0"/>
                <xsd:element ref="ns3:N_x002e__x0020_Expdte_x002e_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465E073F-5581-4E2E-8D4A-70BA4F6F2E60" elementFormDefault="qualified">
    <xsd:import namespace="http://schemas.microsoft.com/office/2006/documentManagement/types"/>
    <xsd:element name="Descripcion" ma:index="1" nillable="true" ma:displayName="Expediente" ma:list="{91946928-EE56-4A28-A6C0-11C0FFDAB411}" ma:internalName="Descripcion" ma:showField="Title">
      <xsd:simpleType>
        <xsd:restriction base="dms:Lookup"/>
      </xsd:simpleType>
    </xsd:element>
    <xsd:element name="Tipo_x0020_documento" ma:index="2" nillable="true" ma:displayName="Tipo documento" ma:format="Dropdown" ma:internalName="Tipo_x0020_documento">
      <xsd:simpleType>
        <xsd:restriction base="dms:Choice">
          <xsd:enumeration value="Acta Apertura"/>
          <xsd:enumeration value="Admisión"/>
          <xsd:enumeration value="Adjudicación"/>
          <xsd:enumeration value="Anuncios"/>
          <xsd:enumeration value="Comunicado Adjudicación"/>
          <xsd:enumeration value="Condicionado"/>
          <xsd:enumeration value="Contrato"/>
          <xsd:enumeration value="Convocatoria"/>
          <xsd:enumeration value="Empresas"/>
          <xsd:enumeration value="Excel control"/>
          <xsd:enumeration value="Exclusión"/>
          <xsd:enumeration value="Inadmisión"/>
          <xsd:enumeration value="Informe técnico"/>
          <xsd:enumeration value="Ofertas"/>
          <xsd:enumeration value="Pedido"/>
          <xsd:enumeration value="Propuesta Adjudicación"/>
          <xsd:enumeration value="Requerimiento"/>
          <xsd:enumeration value="Solicitud oferta"/>
          <xsd:enumeration value="Valoración Técnica"/>
          <xsd:enumeration value="Otros"/>
        </xsd:restriction>
      </xsd:simpleType>
    </xsd:element>
    <xsd:element name="Observaciones" ma:index="3" nillable="true" ma:displayName="Observaciones" ma:internalName="Observaciones">
      <xsd:simpleType>
        <xsd:restriction base="dms:Note"/>
      </xsd:simpleType>
    </xsd:element>
  </xsd:schema>
  <xsd:schema xmlns:xsd="http://www.w3.org/2001/XMLSchema" xmlns:dms="http://schemas.microsoft.com/office/2006/documentManagement/types" targetNamespace="465e073f-5581-4e2e-8d4a-70ba4f6f2e60" elementFormDefault="qualified">
    <xsd:import namespace="http://schemas.microsoft.com/office/2006/documentManagement/types"/>
    <xsd:element name="N_x002e__x0020_Expdte_x002e_" ma:index="11" nillable="true" ma:displayName="N. Expdte." ma:list="{91946928-ee56-4a28-a6c0-11c0ffdab411}" ma:internalName="N_x002e__x0020_Expdte_x002e_" ma:showField="N_x002e__x0020_Expdte_x002e_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4" ma:displayName="Ti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escripcion xmlns="465E073F-5581-4E2E-8D4A-70BA4F6F2E60">1302</Descripcion>
    <Tipo_x0020_documento xmlns="465E073F-5581-4E2E-8D4A-70BA4F6F2E60">Condicionado</Tipo_x0020_documento>
    <N_x002e__x0020_Expdte_x002e_ xmlns="465e073f-5581-4e2e-8d4a-70ba4f6f2e60">1302</N_x002e__x0020_Expdte_x002e_>
    <Observaciones xmlns="465E073F-5581-4E2E-8D4A-70BA4F6F2E60" xsi:nil="true"/>
  </documentManagement>
</p:properties>
</file>

<file path=customXml/itemProps1.xml><?xml version="1.0" encoding="utf-8"?>
<ds:datastoreItem xmlns:ds="http://schemas.openxmlformats.org/officeDocument/2006/customXml" ds:itemID="{CC81AEBB-1E7D-4C3C-BF6D-44B5AA72C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073F-5581-4E2E-8D4A-70BA4F6F2E60"/>
    <ds:schemaRef ds:uri="465e073f-5581-4e2e-8d4a-70ba4f6f2e6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59DC428-C8F1-4C95-925F-0F7360B596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886506-CB19-4325-BE45-BCA20F8808DC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465e073f-5581-4e2e-8d4a-70ba4f6f2e60"/>
    <ds:schemaRef ds:uri="http://schemas.microsoft.com/office/2006/metadata/properties"/>
    <ds:schemaRef ds:uri="http://purl.org/dc/terms/"/>
    <ds:schemaRef ds:uri="http://www.w3.org/XML/1998/namespace"/>
    <ds:schemaRef ds:uri="465E073F-5581-4E2E-8D4A-70BA4F6F2E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Servicios de la Comarca de Pamplona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Horcada Lautre</dc:creator>
  <cp:lastModifiedBy>Virginia Hernandez Larramendi</cp:lastModifiedBy>
  <cp:lastPrinted>2012-12-13T13:36:36Z</cp:lastPrinted>
  <dcterms:created xsi:type="dcterms:W3CDTF">2012-12-12T08:48:00Z</dcterms:created>
  <dcterms:modified xsi:type="dcterms:W3CDTF">2012-12-13T13:37:44Z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0x0101004B4DB5EF9F0AD34AAFDE5B6CF01509C1008A6FA7B725243447AEB94AEFB8DD7659</vt:lpwstr>
  </property>
</Properties>
</file>